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Pengadaan\MSCP\"/>
    </mc:Choice>
  </mc:AlternateContent>
  <xr:revisionPtr revIDLastSave="0" documentId="13_ncr:1_{4016D006-D564-4FE1-8848-DA7B120FF8E2}" xr6:coauthVersionLast="45" xr6:coauthVersionMax="47" xr10:uidLastSave="{00000000-0000-0000-0000-000000000000}"/>
  <bookViews>
    <workbookView xWindow="-110" yWindow="-110" windowWidth="19420" windowHeight="12660" activeTab="4" xr2:uid="{4CA18652-5801-4DCC-80C1-CB7B1EB24E2F}"/>
  </bookViews>
  <sheets>
    <sheet name="PNS" sheetId="1" r:id="rId1"/>
    <sheet name="PPPK" sheetId="2" r:id="rId2"/>
    <sheet name="PER_JENIS_KELAMIN" sheetId="3" r:id="rId3"/>
    <sheet name="PER_GOLRU_JENKEL" sheetId="5" r:id="rId4"/>
    <sheet name="Sheet2" sheetId="6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5" i="6" l="1"/>
  <c r="F15" i="6"/>
  <c r="D15" i="6"/>
  <c r="G28" i="5"/>
  <c r="G29" i="5"/>
  <c r="G30" i="5"/>
  <c r="G27" i="5"/>
  <c r="G31" i="5" s="1"/>
  <c r="E28" i="5"/>
  <c r="E29" i="5"/>
  <c r="E30" i="5"/>
  <c r="E27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6" i="5"/>
  <c r="G23" i="5" s="1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6" i="5"/>
  <c r="F31" i="5"/>
  <c r="D31" i="5"/>
  <c r="H30" i="5"/>
  <c r="H29" i="5"/>
  <c r="H28" i="5"/>
  <c r="H27" i="5"/>
  <c r="H31" i="5" s="1"/>
  <c r="H23" i="5"/>
  <c r="F23" i="5"/>
  <c r="D23" i="5"/>
  <c r="E31" i="5" l="1"/>
  <c r="E23" i="5"/>
  <c r="P12" i="1"/>
  <c r="P32" i="1"/>
  <c r="W14" i="1"/>
  <c r="W12" i="1"/>
  <c r="W10" i="1"/>
  <c r="G20" i="2"/>
  <c r="G12" i="2" l="1"/>
  <c r="G13" i="2"/>
  <c r="G14" i="2"/>
  <c r="G15" i="2"/>
  <c r="G16" i="2"/>
  <c r="G17" i="2"/>
  <c r="G11" i="2"/>
  <c r="E18" i="2"/>
  <c r="C18" i="2"/>
  <c r="W7" i="2"/>
  <c r="W9" i="2"/>
  <c r="T10" i="2"/>
  <c r="U10" i="2"/>
  <c r="V10" i="2"/>
  <c r="S10" i="2"/>
  <c r="W8" i="2"/>
  <c r="W10" i="2" s="1"/>
  <c r="O19" i="2"/>
  <c r="O20" i="2"/>
  <c r="O18" i="2"/>
  <c r="O21" i="2" s="1"/>
  <c r="M21" i="2"/>
  <c r="K21" i="2"/>
  <c r="O6" i="2"/>
  <c r="O8" i="2"/>
  <c r="O9" i="2"/>
  <c r="O12" i="2"/>
  <c r="O13" i="2"/>
  <c r="O11" i="2"/>
  <c r="O10" i="2"/>
  <c r="M14" i="2"/>
  <c r="K14" i="2"/>
  <c r="G6" i="2"/>
  <c r="F6" i="2" s="1"/>
  <c r="Q54" i="1"/>
  <c r="Q70" i="1"/>
  <c r="Q86" i="1"/>
  <c r="Q105" i="1"/>
  <c r="Q121" i="1"/>
  <c r="P40" i="1"/>
  <c r="P41" i="1"/>
  <c r="P42" i="1"/>
  <c r="P43" i="1"/>
  <c r="P44" i="1"/>
  <c r="P45" i="1"/>
  <c r="P46" i="1"/>
  <c r="P47" i="1"/>
  <c r="P48" i="1"/>
  <c r="P49" i="1"/>
  <c r="P50" i="1"/>
  <c r="Q50" i="1" s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Q66" i="1" s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Q82" i="1" s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39" i="1"/>
  <c r="M40" i="1"/>
  <c r="Q40" i="1" s="1"/>
  <c r="M41" i="1"/>
  <c r="Q41" i="1" s="1"/>
  <c r="M42" i="1"/>
  <c r="Q42" i="1" s="1"/>
  <c r="M43" i="1"/>
  <c r="Q43" i="1" s="1"/>
  <c r="M44" i="1"/>
  <c r="M45" i="1"/>
  <c r="Q45" i="1" s="1"/>
  <c r="M46" i="1"/>
  <c r="Q46" i="1" s="1"/>
  <c r="M47" i="1"/>
  <c r="Q47" i="1" s="1"/>
  <c r="M48" i="1"/>
  <c r="Q48" i="1" s="1"/>
  <c r="M49" i="1"/>
  <c r="Q49" i="1" s="1"/>
  <c r="M50" i="1"/>
  <c r="M51" i="1"/>
  <c r="Q51" i="1" s="1"/>
  <c r="M52" i="1"/>
  <c r="M53" i="1"/>
  <c r="Q53" i="1" s="1"/>
  <c r="M54" i="1"/>
  <c r="M55" i="1"/>
  <c r="Q55" i="1" s="1"/>
  <c r="M56" i="1"/>
  <c r="Q56" i="1" s="1"/>
  <c r="M57" i="1"/>
  <c r="Q57" i="1" s="1"/>
  <c r="M58" i="1"/>
  <c r="Q58" i="1" s="1"/>
  <c r="M59" i="1"/>
  <c r="Q59" i="1" s="1"/>
  <c r="M60" i="1"/>
  <c r="M61" i="1"/>
  <c r="Q61" i="1" s="1"/>
  <c r="M62" i="1"/>
  <c r="Q62" i="1" s="1"/>
  <c r="M63" i="1"/>
  <c r="M64" i="1"/>
  <c r="Q64" i="1" s="1"/>
  <c r="M65" i="1"/>
  <c r="Q65" i="1" s="1"/>
  <c r="M66" i="1"/>
  <c r="M67" i="1"/>
  <c r="Q67" i="1" s="1"/>
  <c r="M68" i="1"/>
  <c r="M69" i="1"/>
  <c r="Q69" i="1" s="1"/>
  <c r="M70" i="1"/>
  <c r="M71" i="1"/>
  <c r="Q71" i="1" s="1"/>
  <c r="M72" i="1"/>
  <c r="Q72" i="1" s="1"/>
  <c r="M73" i="1"/>
  <c r="Q73" i="1" s="1"/>
  <c r="M74" i="1"/>
  <c r="Q74" i="1" s="1"/>
  <c r="M75" i="1"/>
  <c r="Q75" i="1" s="1"/>
  <c r="M76" i="1"/>
  <c r="M77" i="1"/>
  <c r="Q77" i="1" s="1"/>
  <c r="M78" i="1"/>
  <c r="Q78" i="1" s="1"/>
  <c r="M79" i="1"/>
  <c r="Q79" i="1" s="1"/>
  <c r="M80" i="1"/>
  <c r="Q80" i="1" s="1"/>
  <c r="M81" i="1"/>
  <c r="Q81" i="1" s="1"/>
  <c r="M82" i="1"/>
  <c r="M83" i="1"/>
  <c r="Q83" i="1" s="1"/>
  <c r="M84" i="1"/>
  <c r="M85" i="1"/>
  <c r="Q85" i="1" s="1"/>
  <c r="M86" i="1"/>
  <c r="M87" i="1"/>
  <c r="Q87" i="1" s="1"/>
  <c r="M88" i="1"/>
  <c r="Q88" i="1" s="1"/>
  <c r="M89" i="1"/>
  <c r="Q89" i="1" s="1"/>
  <c r="M90" i="1"/>
  <c r="Q90" i="1" s="1"/>
  <c r="M91" i="1"/>
  <c r="Q91" i="1" s="1"/>
  <c r="M92" i="1"/>
  <c r="M93" i="1"/>
  <c r="Q93" i="1" s="1"/>
  <c r="M94" i="1"/>
  <c r="Q94" i="1" s="1"/>
  <c r="M95" i="1"/>
  <c r="Q95" i="1" s="1"/>
  <c r="M96" i="1"/>
  <c r="Q96" i="1" s="1"/>
  <c r="M97" i="1"/>
  <c r="Q97" i="1" s="1"/>
  <c r="M98" i="1"/>
  <c r="Q98" i="1" s="1"/>
  <c r="M99" i="1"/>
  <c r="Q99" i="1" s="1"/>
  <c r="M100" i="1"/>
  <c r="M101" i="1"/>
  <c r="Q101" i="1" s="1"/>
  <c r="M102" i="1"/>
  <c r="Q102" i="1" s="1"/>
  <c r="M103" i="1"/>
  <c r="Q103" i="1" s="1"/>
  <c r="M104" i="1"/>
  <c r="Q104" i="1" s="1"/>
  <c r="M105" i="1"/>
  <c r="M106" i="1"/>
  <c r="Q106" i="1" s="1"/>
  <c r="M107" i="1"/>
  <c r="Q107" i="1" s="1"/>
  <c r="M108" i="1"/>
  <c r="M109" i="1"/>
  <c r="Q109" i="1" s="1"/>
  <c r="M110" i="1"/>
  <c r="Q110" i="1" s="1"/>
  <c r="M111" i="1"/>
  <c r="Q111" i="1" s="1"/>
  <c r="M112" i="1"/>
  <c r="Q112" i="1" s="1"/>
  <c r="M113" i="1"/>
  <c r="Q113" i="1" s="1"/>
  <c r="M114" i="1"/>
  <c r="Q114" i="1" s="1"/>
  <c r="M115" i="1"/>
  <c r="Q115" i="1" s="1"/>
  <c r="M116" i="1"/>
  <c r="M117" i="1"/>
  <c r="Q117" i="1" s="1"/>
  <c r="M118" i="1"/>
  <c r="Q118" i="1" s="1"/>
  <c r="M119" i="1"/>
  <c r="Q119" i="1" s="1"/>
  <c r="M120" i="1"/>
  <c r="Q120" i="1" s="1"/>
  <c r="M121" i="1"/>
  <c r="M122" i="1"/>
  <c r="Q122" i="1" s="1"/>
  <c r="M123" i="1"/>
  <c r="Q123" i="1" s="1"/>
  <c r="M124" i="1"/>
  <c r="M125" i="1"/>
  <c r="Q125" i="1" s="1"/>
  <c r="M39" i="1"/>
  <c r="Q39" i="1" s="1"/>
  <c r="L126" i="1"/>
  <c r="N126" i="1"/>
  <c r="O126" i="1"/>
  <c r="K126" i="1"/>
  <c r="M33" i="1"/>
  <c r="K33" i="1"/>
  <c r="O30" i="1"/>
  <c r="O31" i="1"/>
  <c r="O32" i="1"/>
  <c r="O29" i="1"/>
  <c r="O22" i="1"/>
  <c r="O23" i="1"/>
  <c r="O21" i="1"/>
  <c r="M24" i="1"/>
  <c r="K24" i="1"/>
  <c r="G35" i="1"/>
  <c r="G36" i="1"/>
  <c r="G37" i="1"/>
  <c r="G34" i="1"/>
  <c r="E38" i="1"/>
  <c r="C38" i="1"/>
  <c r="G8" i="1"/>
  <c r="D8" i="1" s="1"/>
  <c r="W26" i="1"/>
  <c r="W27" i="1"/>
  <c r="W28" i="1"/>
  <c r="W29" i="1"/>
  <c r="W25" i="1"/>
  <c r="V30" i="1"/>
  <c r="U30" i="1"/>
  <c r="T30" i="1"/>
  <c r="S15" i="1"/>
  <c r="T21" i="1"/>
  <c r="S21" i="1"/>
  <c r="U19" i="1"/>
  <c r="U20" i="1"/>
  <c r="U18" i="1"/>
  <c r="Q124" i="1" l="1"/>
  <c r="Q116" i="1"/>
  <c r="Q108" i="1"/>
  <c r="Q100" i="1"/>
  <c r="Q92" i="1"/>
  <c r="Q84" i="1"/>
  <c r="Q76" i="1"/>
  <c r="Q68" i="1"/>
  <c r="Q60" i="1"/>
  <c r="Q52" i="1"/>
  <c r="Q44" i="1"/>
  <c r="D6" i="2"/>
  <c r="Q63" i="1"/>
  <c r="P126" i="1"/>
  <c r="G18" i="2"/>
  <c r="O7" i="2"/>
  <c r="O14" i="2" s="1"/>
  <c r="M126" i="1"/>
  <c r="O24" i="1"/>
  <c r="O33" i="1"/>
  <c r="M17" i="1"/>
  <c r="K17" i="1"/>
  <c r="G38" i="1"/>
  <c r="E30" i="1"/>
  <c r="C30" i="1"/>
  <c r="F8" i="1"/>
  <c r="W30" i="1"/>
  <c r="U21" i="1"/>
  <c r="Q126" i="1" l="1"/>
  <c r="O17" i="1"/>
  <c r="G30" i="1"/>
  <c r="F38" i="1" l="1"/>
  <c r="D38" i="1"/>
  <c r="T15" i="1"/>
  <c r="U15" i="1"/>
  <c r="F30" i="1" l="1"/>
  <c r="D30" i="1"/>
  <c r="V15" i="1"/>
</calcChain>
</file>

<file path=xl/sharedStrings.xml><?xml version="1.0" encoding="utf-8"?>
<sst xmlns="http://schemas.openxmlformats.org/spreadsheetml/2006/main" count="381" uniqueCount="190">
  <si>
    <t>KEADAAN PROFIL KEPEGAWAIAN KABUPATEN/KOTA PROVINSI SULAWESI TENGAH</t>
  </si>
  <si>
    <t>DESEMBER 2023</t>
  </si>
  <si>
    <t>REKAP PEGAWAI PER JENIS KELAMIN</t>
  </si>
  <si>
    <t>NO</t>
  </si>
  <si>
    <t>URAIAN</t>
  </si>
  <si>
    <t>JENIS KELAMIN</t>
  </si>
  <si>
    <t>PRIA</t>
  </si>
  <si>
    <t>%</t>
  </si>
  <si>
    <t>WANITA</t>
  </si>
  <si>
    <t>TOTAL</t>
  </si>
  <si>
    <t>KABUPATEN TOLITOLI</t>
  </si>
  <si>
    <t>REKAP PEGAWAI PER GOLONGAN RUANG DAN JENIS KELAMIN</t>
  </si>
  <si>
    <t>GOLRU</t>
  </si>
  <si>
    <t>I/a</t>
  </si>
  <si>
    <t>I/b</t>
  </si>
  <si>
    <t>I/c</t>
  </si>
  <si>
    <t>I/d</t>
  </si>
  <si>
    <t>II/a</t>
  </si>
  <si>
    <t>II/b</t>
  </si>
  <si>
    <t>II/c</t>
  </si>
  <si>
    <t>II/d</t>
  </si>
  <si>
    <t>III/a</t>
  </si>
  <si>
    <t>III/b</t>
  </si>
  <si>
    <t>III/c</t>
  </si>
  <si>
    <t>III/d</t>
  </si>
  <si>
    <t>IV/a</t>
  </si>
  <si>
    <t>IV/b</t>
  </si>
  <si>
    <t>IV/c</t>
  </si>
  <si>
    <t>IV/d</t>
  </si>
  <si>
    <t>IV/e</t>
  </si>
  <si>
    <t>REKAP PEGAWAI PER PENDIDIKAN DAN JENIS KELAMIN</t>
  </si>
  <si>
    <t>PDDKN</t>
  </si>
  <si>
    <t>JMLH</t>
  </si>
  <si>
    <t>SD</t>
  </si>
  <si>
    <t>SMP</t>
  </si>
  <si>
    <t>SMA/SMK</t>
  </si>
  <si>
    <t>D.I</t>
  </si>
  <si>
    <t>D.II</t>
  </si>
  <si>
    <t>D.III</t>
  </si>
  <si>
    <t>S1 / D.IV</t>
  </si>
  <si>
    <t>S2</t>
  </si>
  <si>
    <t>S3</t>
  </si>
  <si>
    <t>JUMLAH</t>
  </si>
  <si>
    <t>I</t>
  </si>
  <si>
    <t>II</t>
  </si>
  <si>
    <t>III</t>
  </si>
  <si>
    <t>IV</t>
  </si>
  <si>
    <t>DSR &amp; MNGH</t>
  </si>
  <si>
    <t>DIPLOMA</t>
  </si>
  <si>
    <t>TINGGI</t>
  </si>
  <si>
    <t>REKAP PEGAWAI BERDASARKAN JENJANG JABATAN</t>
  </si>
  <si>
    <t>JABATAN</t>
  </si>
  <si>
    <t>STRUKTURAL</t>
  </si>
  <si>
    <t>FUNGSIONAL</t>
  </si>
  <si>
    <t>PLAKSANA</t>
  </si>
  <si>
    <t>PPPK</t>
  </si>
  <si>
    <t>REKAP JABATAN FUNGSIONAL</t>
  </si>
  <si>
    <t>NAMA</t>
  </si>
  <si>
    <t>JENJANG JABATAN &amp; JENIS KELAMIN</t>
  </si>
  <si>
    <t>AHLI</t>
  </si>
  <si>
    <t>P</t>
  </si>
  <si>
    <t>W</t>
  </si>
  <si>
    <t>JMLH AHLI</t>
  </si>
  <si>
    <t>TERAMPIL</t>
  </si>
  <si>
    <t>JMLH TERAMPIL</t>
  </si>
  <si>
    <t>JMLH AHLI + TERAMPIL</t>
  </si>
  <si>
    <t>+  P</t>
  </si>
  <si>
    <t>PROFIL JENIS KELAMIN PEJABAT STRUKTURAL</t>
  </si>
  <si>
    <t>ESS</t>
  </si>
  <si>
    <t>TERISI</t>
  </si>
  <si>
    <t>I.b</t>
  </si>
  <si>
    <t>II.a</t>
  </si>
  <si>
    <t>II.b</t>
  </si>
  <si>
    <t>III.a</t>
  </si>
  <si>
    <t>III.b</t>
  </si>
  <si>
    <t>IV.a</t>
  </si>
  <si>
    <t>IV.b</t>
  </si>
  <si>
    <t>PROFIL PENDIDIKAN PEJABAT STRUKTURAL</t>
  </si>
  <si>
    <t>ESS. II</t>
  </si>
  <si>
    <t>ESS. I</t>
  </si>
  <si>
    <t>ESS. III</t>
  </si>
  <si>
    <t>ESS. IV</t>
  </si>
  <si>
    <t>D I - D III</t>
  </si>
  <si>
    <t>S1 / D IV</t>
  </si>
  <si>
    <t>PEGAWAI PER JENIS KELAMIN</t>
  </si>
  <si>
    <t>PEGAWAI BERDASAR PENDIDIKAN PER JENIS KELAMIN</t>
  </si>
  <si>
    <t>SMA / SMK</t>
  </si>
  <si>
    <t>D. I</t>
  </si>
  <si>
    <t>D. II</t>
  </si>
  <si>
    <t>D. III</t>
  </si>
  <si>
    <t>PELAKSANA</t>
  </si>
  <si>
    <t>-</t>
  </si>
  <si>
    <t>Administrator Kesehatan</t>
  </si>
  <si>
    <t xml:space="preserve">Analis Data Ilmiah </t>
  </si>
  <si>
    <t>Analis Kebakaran</t>
  </si>
  <si>
    <t>Analis Kebijakan</t>
  </si>
  <si>
    <t>Analis Kepegawaian</t>
  </si>
  <si>
    <t>Analis Ketahanan Pangan</t>
  </si>
  <si>
    <t>Analis Keuangan Pusat dan Daerah</t>
  </si>
  <si>
    <t>Analis Pasar Hasil Perikanan</t>
  </si>
  <si>
    <t>Analis Perdagangan</t>
  </si>
  <si>
    <t>Analis Sumber Daya Manusia Aparatur</t>
  </si>
  <si>
    <t>Apoteker</t>
  </si>
  <si>
    <t>Arsiparis</t>
  </si>
  <si>
    <t>Asesor Manajemen Mutu Industri</t>
  </si>
  <si>
    <t>Asesor Sumber Daya Manusia Aparatur</t>
  </si>
  <si>
    <t>Asisten Apoteker</t>
  </si>
  <si>
    <t>Auditor</t>
  </si>
  <si>
    <t>Bidan</t>
  </si>
  <si>
    <t>Dokter</t>
  </si>
  <si>
    <t>Entomolog Kesehatan</t>
  </si>
  <si>
    <t>Epidemiolog Kesehatan</t>
  </si>
  <si>
    <t>Fisioterapis</t>
  </si>
  <si>
    <t>Guru</t>
  </si>
  <si>
    <t>Instruktur</t>
  </si>
  <si>
    <t>Mediator Hubungan Industrial</t>
  </si>
  <si>
    <t>Medik Veteriner</t>
  </si>
  <si>
    <t>Nutrisionis</t>
  </si>
  <si>
    <t>Pamong Belajar</t>
  </si>
  <si>
    <t>Pamong Budaya</t>
  </si>
  <si>
    <t>Paramedik Veteriner</t>
  </si>
  <si>
    <t>Penata Kelola Bangunan Gedung dan Kawasan Permukiman</t>
  </si>
  <si>
    <t>Penata Kelola Jalan dan Jembatan</t>
  </si>
  <si>
    <t>Penata Kependudukan dan Keluarga Berencana</t>
  </si>
  <si>
    <t>Penata Ruang</t>
  </si>
  <si>
    <t>Peneliti</t>
  </si>
  <si>
    <t>Penera</t>
  </si>
  <si>
    <t>Penerjemah</t>
  </si>
  <si>
    <t>Pengantar Kerja</t>
  </si>
  <si>
    <t>Pengawas Alat Dan Mesin Pertanian</t>
  </si>
  <si>
    <t>Pengawas Benih Tanaman</t>
  </si>
  <si>
    <t>Pengawas Bibit Ternak</t>
  </si>
  <si>
    <t>Pengawas Farmasi dan Makanan</t>
  </si>
  <si>
    <t>Pengawas Koperasi</t>
  </si>
  <si>
    <t>Pengawas Lingkungan Hidup</t>
  </si>
  <si>
    <t>Pengawas Sekolah</t>
  </si>
  <si>
    <t>Pengawas Mutu Hasil Pertanian</t>
  </si>
  <si>
    <t>Pengawas Mutu Pakan</t>
  </si>
  <si>
    <t>Pengawas Pemerintahan</t>
  </si>
  <si>
    <t>Pengawas Penyelenggaraan Urusan Pemerintahan Daerah</t>
  </si>
  <si>
    <t>Pengawas Perdagangan</t>
  </si>
  <si>
    <t>Pengawas Perikanan</t>
  </si>
  <si>
    <t>Pengelola Ekosistem Laut dan Pesisir</t>
  </si>
  <si>
    <t>Pengelola Pengadaan Barang/Jasa</t>
  </si>
  <si>
    <t>Pengelola Produksi Perikanan Tangkap</t>
  </si>
  <si>
    <t>Pengelola Sumber Daya Air</t>
  </si>
  <si>
    <t>Pengembang Kewirausahaan</t>
  </si>
  <si>
    <t>Pengembang Teknologi Pembelajaran</t>
  </si>
  <si>
    <t>Pengendali Dampak Lingkungan</t>
  </si>
  <si>
    <t>Pengendali Organisme Pengganggu Tumbuhan</t>
  </si>
  <si>
    <t>Penguji Mutu Barang</t>
  </si>
  <si>
    <t>Penilik</t>
  </si>
  <si>
    <t>Penyuluh Hukum</t>
  </si>
  <si>
    <t>Penyuluh Kesehatan Masyarakat</t>
  </si>
  <si>
    <t>Penyuluh Perikanan</t>
  </si>
  <si>
    <t>Penyuluh Perindustrian dan Perdagangan</t>
  </si>
  <si>
    <t>Penyuluh Pertanian</t>
  </si>
  <si>
    <t>Penyuluh Sosial</t>
  </si>
  <si>
    <t>Perancang Peraturan Perundang-undangan</t>
  </si>
  <si>
    <t>Perawat</t>
  </si>
  <si>
    <t>Perawat Gigi</t>
  </si>
  <si>
    <t>Perekam Medis</t>
  </si>
  <si>
    <t>Perekayasa</t>
  </si>
  <si>
    <t>Perencana</t>
  </si>
  <si>
    <t>Polisi Pamong Praja</t>
  </si>
  <si>
    <t>Pranata Hubungan Masyarakat</t>
  </si>
  <si>
    <t>Pranata Komputer</t>
  </si>
  <si>
    <t>Pranata Laboratorium Kesehatan</t>
  </si>
  <si>
    <t>Pustakawan</t>
  </si>
  <si>
    <t>Radiografer</t>
  </si>
  <si>
    <t>Sandiman</t>
  </si>
  <si>
    <t>Sanitarian</t>
  </si>
  <si>
    <t>Statistisi</t>
  </si>
  <si>
    <t>Teknik Jalan dan Jembatan</t>
  </si>
  <si>
    <t>Teknik Pengairan</t>
  </si>
  <si>
    <t>Teknik Penyehatan Lingkungan</t>
  </si>
  <si>
    <t>Teknik Tata Bangunan dan Perumahan</t>
  </si>
  <si>
    <t>Teknisi Elektromedis</t>
  </si>
  <si>
    <t>Tenaga Promosi Kesehatan dan Ilmu Perilaku</t>
  </si>
  <si>
    <t>Informasi Pegawai Pemerintah Dengan Perjanjian Kerja (P3K)</t>
  </si>
  <si>
    <t>PEGAWAI BERDASARKAN GOLRU PER JENIS KELAMIN</t>
  </si>
  <si>
    <t>V</t>
  </si>
  <si>
    <t>VI</t>
  </si>
  <si>
    <t>VII</t>
  </si>
  <si>
    <t>VIII</t>
  </si>
  <si>
    <t>IX</t>
  </si>
  <si>
    <t>X</t>
  </si>
  <si>
    <t>XI</t>
  </si>
  <si>
    <t>Informasi ASN Kabupaten Tolitoli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</si>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</sst>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name val="Calibri"/>
      <family val="2"/>
      <charset val="1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2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" fontId="1" fillId="0" borderId="0" xfId="0" quotePrefix="1" applyNumberFormat="1" applyFont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2" fontId="0" fillId="0" borderId="1" xfId="0" applyNumberFormat="1" applyBorder="1"/>
    <xf numFmtId="0" fontId="1" fillId="0" borderId="1" xfId="0" applyFont="1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  <color rgb="FFCC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FD644-BAF5-40BB-A309-7A9AE16B95E1}">
  <sheetPr codeName="Sheet1"/>
  <dimension ref="A1:W126"/>
  <sheetViews>
    <sheetView topLeftCell="G1" zoomScale="115" zoomScaleNormal="115" workbookViewId="0">
      <selection activeCell="I5" sqref="I5:O17"/>
    </sheetView>
  </sheetViews>
  <sheetFormatPr defaultRowHeight="14.5" x14ac:dyDescent="0.35"/>
  <cols>
    <col min="2" max="2" width="20.1796875" bestFit="1" customWidth="1"/>
    <col min="4" max="4" width="9.54296875" bestFit="1" customWidth="1"/>
    <col min="6" max="6" width="9.54296875" bestFit="1" customWidth="1"/>
    <col min="10" max="10" width="23.81640625" customWidth="1"/>
    <col min="12" max="12" width="10.54296875" bestFit="1" customWidth="1"/>
    <col min="13" max="13" width="9" customWidth="1"/>
    <col min="16" max="16" width="6" customWidth="1"/>
    <col min="17" max="17" width="10.7265625" customWidth="1"/>
  </cols>
  <sheetData>
    <row r="1" spans="1:23" ht="15" customHeight="1" x14ac:dyDescent="0.35">
      <c r="A1" s="28" t="s">
        <v>0</v>
      </c>
      <c r="K1" s="27"/>
      <c r="L1" s="27"/>
      <c r="M1" s="27"/>
      <c r="N1" s="27"/>
      <c r="O1" s="27"/>
      <c r="P1" s="27"/>
      <c r="Q1" s="27"/>
      <c r="R1" s="27"/>
      <c r="S1" s="27"/>
    </row>
    <row r="2" spans="1:23" ht="15" customHeight="1" x14ac:dyDescent="0.35">
      <c r="A2" s="35" t="s">
        <v>1</v>
      </c>
      <c r="J2" s="38" t="s">
        <v>188</v>
      </c>
      <c r="K2" s="39"/>
      <c r="L2" s="39"/>
      <c r="M2" s="39"/>
      <c r="N2" s="39"/>
      <c r="O2" s="39"/>
      <c r="P2" s="39"/>
      <c r="Q2" s="39"/>
      <c r="R2" s="39"/>
      <c r="S2" s="40"/>
    </row>
    <row r="3" spans="1:23" ht="15" customHeight="1" x14ac:dyDescent="0.35">
      <c r="A3" s="28" t="s">
        <v>10</v>
      </c>
      <c r="J3" s="41"/>
      <c r="K3" s="42"/>
      <c r="L3" s="42"/>
      <c r="M3" s="42"/>
      <c r="N3" s="42"/>
      <c r="O3" s="42"/>
      <c r="P3" s="42"/>
      <c r="Q3" s="42"/>
      <c r="R3" s="42"/>
      <c r="S3" s="43"/>
    </row>
    <row r="4" spans="1:23" ht="12" customHeight="1" x14ac:dyDescent="0.35">
      <c r="J4" s="44"/>
      <c r="K4" s="45"/>
      <c r="L4" s="45"/>
      <c r="M4" s="45"/>
      <c r="N4" s="45"/>
      <c r="O4" s="45"/>
      <c r="P4" s="45"/>
      <c r="Q4" s="45"/>
      <c r="R4" s="45"/>
      <c r="S4" s="46"/>
    </row>
    <row r="5" spans="1:23" x14ac:dyDescent="0.35">
      <c r="A5" s="28" t="s">
        <v>2</v>
      </c>
      <c r="I5" s="28" t="s">
        <v>30</v>
      </c>
    </row>
    <row r="6" spans="1:23" x14ac:dyDescent="0.35">
      <c r="A6" s="47" t="s">
        <v>3</v>
      </c>
      <c r="B6" s="47" t="s">
        <v>4</v>
      </c>
      <c r="C6" s="47" t="s">
        <v>5</v>
      </c>
      <c r="D6" s="47"/>
      <c r="E6" s="47"/>
      <c r="F6" s="47"/>
      <c r="G6" s="47" t="s">
        <v>9</v>
      </c>
      <c r="I6" s="47" t="s">
        <v>3</v>
      </c>
      <c r="J6" s="47" t="s">
        <v>31</v>
      </c>
      <c r="K6" s="47" t="s">
        <v>5</v>
      </c>
      <c r="L6" s="47"/>
      <c r="M6" s="47"/>
      <c r="N6" s="47"/>
      <c r="O6" s="47" t="s">
        <v>32</v>
      </c>
      <c r="Q6" s="28" t="s">
        <v>67</v>
      </c>
    </row>
    <row r="7" spans="1:23" x14ac:dyDescent="0.35">
      <c r="A7" s="47"/>
      <c r="B7" s="47"/>
      <c r="C7" s="14" t="s">
        <v>6</v>
      </c>
      <c r="D7" s="14" t="s">
        <v>7</v>
      </c>
      <c r="E7" s="14" t="s">
        <v>8</v>
      </c>
      <c r="F7" s="14" t="s">
        <v>7</v>
      </c>
      <c r="G7" s="47"/>
      <c r="I7" s="47"/>
      <c r="J7" s="47"/>
      <c r="K7" s="14" t="s">
        <v>6</v>
      </c>
      <c r="L7" s="14" t="s">
        <v>7</v>
      </c>
      <c r="M7" s="14" t="s">
        <v>8</v>
      </c>
      <c r="N7" s="14" t="s">
        <v>7</v>
      </c>
      <c r="O7" s="47"/>
      <c r="Q7" s="14" t="s">
        <v>3</v>
      </c>
      <c r="R7" s="14" t="s">
        <v>68</v>
      </c>
      <c r="S7" s="14" t="s">
        <v>69</v>
      </c>
      <c r="T7" s="14" t="s">
        <v>60</v>
      </c>
      <c r="U7" s="14" t="s">
        <v>61</v>
      </c>
      <c r="V7" s="14" t="s">
        <v>32</v>
      </c>
    </row>
    <row r="8" spans="1:23" ht="18.5" x14ac:dyDescent="0.35">
      <c r="A8" s="1">
        <v>1</v>
      </c>
      <c r="B8" s="2" t="s">
        <v>10</v>
      </c>
      <c r="C8" s="7">
        <v>2156</v>
      </c>
      <c r="D8" s="9">
        <f>(C8/G8)*100</f>
        <v>40.895295902883156</v>
      </c>
      <c r="E8" s="8">
        <v>3116</v>
      </c>
      <c r="F8" s="9">
        <f>(E8/G8)*100</f>
        <v>59.104704097116844</v>
      </c>
      <c r="G8" s="6">
        <f>C8+E8</f>
        <v>5272</v>
      </c>
      <c r="I8" s="1">
        <v>1</v>
      </c>
      <c r="J8" s="2" t="s">
        <v>33</v>
      </c>
      <c r="K8" s="1">
        <v>4</v>
      </c>
      <c r="L8" s="9"/>
      <c r="M8" s="1">
        <v>0</v>
      </c>
      <c r="N8" s="22"/>
      <c r="O8" s="2">
        <v>4</v>
      </c>
      <c r="Q8" s="1">
        <v>1</v>
      </c>
      <c r="R8" s="1" t="s">
        <v>70</v>
      </c>
      <c r="S8" s="2"/>
      <c r="T8" s="2"/>
      <c r="U8" s="2"/>
      <c r="V8" s="2"/>
    </row>
    <row r="9" spans="1:23" x14ac:dyDescent="0.35">
      <c r="I9" s="1">
        <v>2</v>
      </c>
      <c r="J9" s="2" t="s">
        <v>34</v>
      </c>
      <c r="K9" s="1">
        <v>13</v>
      </c>
      <c r="L9" s="9"/>
      <c r="M9" s="1">
        <v>2</v>
      </c>
      <c r="N9" s="22"/>
      <c r="O9" s="2">
        <v>15</v>
      </c>
      <c r="Q9" s="1">
        <v>2</v>
      </c>
      <c r="R9" s="1" t="s">
        <v>71</v>
      </c>
      <c r="S9" s="1">
        <v>1</v>
      </c>
      <c r="T9" s="1">
        <v>1</v>
      </c>
      <c r="U9" s="1" t="s">
        <v>91</v>
      </c>
      <c r="V9" s="3">
        <v>1</v>
      </c>
    </row>
    <row r="10" spans="1:23" x14ac:dyDescent="0.35">
      <c r="A10" s="28" t="s">
        <v>11</v>
      </c>
      <c r="I10" s="1">
        <v>3</v>
      </c>
      <c r="J10" s="2" t="s">
        <v>35</v>
      </c>
      <c r="K10" s="1">
        <v>400</v>
      </c>
      <c r="L10" s="9"/>
      <c r="M10" s="1">
        <v>309</v>
      </c>
      <c r="N10" s="22"/>
      <c r="O10" s="2">
        <v>709</v>
      </c>
      <c r="Q10" s="1">
        <v>3</v>
      </c>
      <c r="R10" s="1" t="s">
        <v>72</v>
      </c>
      <c r="S10" s="1">
        <v>34</v>
      </c>
      <c r="T10" s="1">
        <v>29</v>
      </c>
      <c r="U10" s="1">
        <v>5</v>
      </c>
      <c r="V10" s="3">
        <v>34</v>
      </c>
      <c r="W10" s="28">
        <f>V9+V10</f>
        <v>35</v>
      </c>
    </row>
    <row r="11" spans="1:23" x14ac:dyDescent="0.35">
      <c r="A11" s="47" t="s">
        <v>3</v>
      </c>
      <c r="B11" s="47" t="s">
        <v>12</v>
      </c>
      <c r="C11" s="47" t="s">
        <v>5</v>
      </c>
      <c r="D11" s="47"/>
      <c r="E11" s="47"/>
      <c r="F11" s="47"/>
      <c r="G11" s="47" t="s">
        <v>32</v>
      </c>
      <c r="I11" s="1">
        <v>4</v>
      </c>
      <c r="J11" s="2" t="s">
        <v>36</v>
      </c>
      <c r="K11" s="1">
        <v>0</v>
      </c>
      <c r="L11" s="9"/>
      <c r="M11" s="1">
        <v>6</v>
      </c>
      <c r="N11" s="22"/>
      <c r="O11" s="2">
        <v>6</v>
      </c>
      <c r="Q11" s="1">
        <v>4</v>
      </c>
      <c r="R11" s="1" t="s">
        <v>73</v>
      </c>
      <c r="S11" s="1">
        <v>69</v>
      </c>
      <c r="T11" s="1">
        <v>58</v>
      </c>
      <c r="U11" s="1">
        <v>11</v>
      </c>
      <c r="V11" s="3">
        <v>69</v>
      </c>
    </row>
    <row r="12" spans="1:23" x14ac:dyDescent="0.35">
      <c r="A12" s="47"/>
      <c r="B12" s="47"/>
      <c r="C12" s="14" t="s">
        <v>6</v>
      </c>
      <c r="D12" s="14" t="s">
        <v>7</v>
      </c>
      <c r="E12" s="14" t="s">
        <v>8</v>
      </c>
      <c r="F12" s="14" t="s">
        <v>7</v>
      </c>
      <c r="G12" s="47"/>
      <c r="I12" s="1">
        <v>5</v>
      </c>
      <c r="J12" s="2" t="s">
        <v>37</v>
      </c>
      <c r="K12" s="1">
        <v>105</v>
      </c>
      <c r="L12" s="9"/>
      <c r="M12" s="1">
        <v>129</v>
      </c>
      <c r="N12" s="22"/>
      <c r="O12" s="2">
        <v>234</v>
      </c>
      <c r="P12" s="28">
        <f>SUM(O8:O12)</f>
        <v>968</v>
      </c>
      <c r="Q12" s="1">
        <v>5</v>
      </c>
      <c r="R12" s="1" t="s">
        <v>74</v>
      </c>
      <c r="S12" s="1">
        <v>134</v>
      </c>
      <c r="T12" s="1">
        <v>85</v>
      </c>
      <c r="U12" s="1">
        <v>49</v>
      </c>
      <c r="V12" s="3">
        <v>134</v>
      </c>
      <c r="W12" s="28">
        <f>V12+V11</f>
        <v>203</v>
      </c>
    </row>
    <row r="13" spans="1:23" x14ac:dyDescent="0.35">
      <c r="A13" s="1">
        <v>1</v>
      </c>
      <c r="B13" s="1" t="s">
        <v>13</v>
      </c>
      <c r="C13" s="1">
        <v>1</v>
      </c>
      <c r="D13" s="18"/>
      <c r="E13" s="1">
        <v>0</v>
      </c>
      <c r="F13" s="9"/>
      <c r="G13" s="3">
        <v>1</v>
      </c>
      <c r="I13" s="1">
        <v>6</v>
      </c>
      <c r="J13" s="2" t="s">
        <v>38</v>
      </c>
      <c r="K13" s="1">
        <v>113</v>
      </c>
      <c r="L13" s="9"/>
      <c r="M13" s="1">
        <v>370</v>
      </c>
      <c r="N13" s="22"/>
      <c r="O13" s="2">
        <v>483</v>
      </c>
      <c r="Q13" s="1">
        <v>6</v>
      </c>
      <c r="R13" s="1" t="s">
        <v>75</v>
      </c>
      <c r="S13" s="1">
        <v>229</v>
      </c>
      <c r="T13" s="1">
        <v>149</v>
      </c>
      <c r="U13" s="1">
        <v>80</v>
      </c>
      <c r="V13" s="3">
        <v>229</v>
      </c>
    </row>
    <row r="14" spans="1:23" x14ac:dyDescent="0.35">
      <c r="A14" s="1">
        <v>2</v>
      </c>
      <c r="B14" s="1" t="s">
        <v>14</v>
      </c>
      <c r="C14" s="1">
        <v>0</v>
      </c>
      <c r="D14" s="9"/>
      <c r="E14" s="1">
        <v>0</v>
      </c>
      <c r="F14" s="9"/>
      <c r="G14" s="3">
        <v>0</v>
      </c>
      <c r="I14" s="1">
        <v>7</v>
      </c>
      <c r="J14" s="2" t="s">
        <v>39</v>
      </c>
      <c r="K14" s="1">
        <v>1292</v>
      </c>
      <c r="L14" s="9"/>
      <c r="M14" s="1">
        <v>1844</v>
      </c>
      <c r="N14" s="22"/>
      <c r="O14" s="2">
        <v>3136</v>
      </c>
      <c r="Q14" s="1">
        <v>7</v>
      </c>
      <c r="R14" s="1" t="s">
        <v>76</v>
      </c>
      <c r="S14" s="1">
        <v>57</v>
      </c>
      <c r="T14" s="1">
        <v>28</v>
      </c>
      <c r="U14" s="1">
        <v>29</v>
      </c>
      <c r="V14" s="3">
        <v>57</v>
      </c>
      <c r="W14" s="28">
        <f>V13+V14</f>
        <v>286</v>
      </c>
    </row>
    <row r="15" spans="1:23" x14ac:dyDescent="0.35">
      <c r="A15" s="1">
        <v>3</v>
      </c>
      <c r="B15" s="1" t="s">
        <v>15</v>
      </c>
      <c r="C15" s="1">
        <v>1</v>
      </c>
      <c r="D15" s="9"/>
      <c r="E15" s="1">
        <v>0</v>
      </c>
      <c r="F15" s="9"/>
      <c r="G15" s="3">
        <v>1</v>
      </c>
      <c r="I15" s="1">
        <v>8</v>
      </c>
      <c r="J15" s="2" t="s">
        <v>40</v>
      </c>
      <c r="K15" s="1">
        <v>98</v>
      </c>
      <c r="L15" s="9"/>
      <c r="M15" s="1">
        <v>72</v>
      </c>
      <c r="N15" s="22"/>
      <c r="O15" s="2">
        <v>170</v>
      </c>
      <c r="Q15" s="47" t="s">
        <v>9</v>
      </c>
      <c r="R15" s="47"/>
      <c r="S15" s="14">
        <f>SUM(S9:S14)</f>
        <v>524</v>
      </c>
      <c r="T15" s="4">
        <f>SUM(T9:T14)</f>
        <v>350</v>
      </c>
      <c r="U15" s="5">
        <f>SUM(U10:U14)</f>
        <v>174</v>
      </c>
      <c r="V15" s="25">
        <f>SUM(V8:V14)</f>
        <v>524</v>
      </c>
    </row>
    <row r="16" spans="1:23" x14ac:dyDescent="0.35">
      <c r="A16" s="1">
        <v>4</v>
      </c>
      <c r="B16" s="1" t="s">
        <v>16</v>
      </c>
      <c r="C16" s="1">
        <v>8</v>
      </c>
      <c r="D16" s="9"/>
      <c r="E16" s="1">
        <v>2</v>
      </c>
      <c r="F16" s="9"/>
      <c r="G16" s="3">
        <v>10</v>
      </c>
      <c r="I16" s="1">
        <v>9</v>
      </c>
      <c r="J16" s="2" t="s">
        <v>41</v>
      </c>
      <c r="K16" s="1">
        <v>1</v>
      </c>
      <c r="L16" s="9"/>
      <c r="M16" s="1">
        <v>2</v>
      </c>
      <c r="N16" s="22"/>
      <c r="O16" s="2">
        <v>3</v>
      </c>
      <c r="Q16" s="1" t="s">
        <v>3</v>
      </c>
      <c r="R16" s="1" t="s">
        <v>68</v>
      </c>
      <c r="S16" s="1" t="s">
        <v>60</v>
      </c>
      <c r="T16" s="1" t="s">
        <v>61</v>
      </c>
      <c r="U16" s="1" t="s">
        <v>32</v>
      </c>
    </row>
    <row r="17" spans="1:23" x14ac:dyDescent="0.35">
      <c r="A17" s="1">
        <v>5</v>
      </c>
      <c r="B17" s="1" t="s">
        <v>17</v>
      </c>
      <c r="C17" s="1">
        <v>38</v>
      </c>
      <c r="D17" s="9"/>
      <c r="E17" s="1">
        <v>20</v>
      </c>
      <c r="F17" s="9"/>
      <c r="G17" s="3">
        <v>58</v>
      </c>
      <c r="I17" s="48" t="s">
        <v>9</v>
      </c>
      <c r="J17" s="48"/>
      <c r="K17" s="10">
        <f>SUM(K8:K16)</f>
        <v>2026</v>
      </c>
      <c r="L17" s="14"/>
      <c r="M17" s="12">
        <f>SUM(M8:M16)</f>
        <v>2734</v>
      </c>
      <c r="N17" s="14"/>
      <c r="O17" s="13">
        <f>SUM(O8:O16)</f>
        <v>4760</v>
      </c>
      <c r="Q17" s="1">
        <v>1</v>
      </c>
      <c r="R17" s="1" t="s">
        <v>43</v>
      </c>
      <c r="S17" s="2"/>
      <c r="T17" s="2"/>
      <c r="U17" s="2"/>
    </row>
    <row r="18" spans="1:23" x14ac:dyDescent="0.35">
      <c r="A18" s="1">
        <v>6</v>
      </c>
      <c r="B18" s="1" t="s">
        <v>18</v>
      </c>
      <c r="C18" s="1">
        <v>59</v>
      </c>
      <c r="D18" s="9"/>
      <c r="E18" s="1">
        <v>42</v>
      </c>
      <c r="F18" s="9"/>
      <c r="G18" s="3">
        <v>101</v>
      </c>
      <c r="Q18" s="1">
        <v>2</v>
      </c>
      <c r="R18" s="1" t="s">
        <v>44</v>
      </c>
      <c r="S18" s="1">
        <v>30</v>
      </c>
      <c r="T18" s="1">
        <v>5</v>
      </c>
      <c r="U18" s="1">
        <f>SUM(S18:T18)</f>
        <v>35</v>
      </c>
    </row>
    <row r="19" spans="1:23" x14ac:dyDescent="0.35">
      <c r="A19" s="1">
        <v>7</v>
      </c>
      <c r="B19" s="1" t="s">
        <v>19</v>
      </c>
      <c r="C19" s="1">
        <v>118</v>
      </c>
      <c r="D19" s="9"/>
      <c r="E19" s="1">
        <v>133</v>
      </c>
      <c r="F19" s="9"/>
      <c r="G19" s="3">
        <v>251</v>
      </c>
      <c r="I19" s="47" t="s">
        <v>3</v>
      </c>
      <c r="J19" s="47" t="s">
        <v>31</v>
      </c>
      <c r="K19" s="47" t="s">
        <v>5</v>
      </c>
      <c r="L19" s="47"/>
      <c r="M19" s="47"/>
      <c r="N19" s="47"/>
      <c r="O19" s="47" t="s">
        <v>9</v>
      </c>
      <c r="Q19" s="1">
        <v>3</v>
      </c>
      <c r="R19" s="1" t="s">
        <v>45</v>
      </c>
      <c r="S19" s="1">
        <v>143</v>
      </c>
      <c r="T19" s="1">
        <v>60</v>
      </c>
      <c r="U19" s="1">
        <f t="shared" ref="U19:U20" si="0">SUM(S19:T19)</f>
        <v>203</v>
      </c>
    </row>
    <row r="20" spans="1:23" x14ac:dyDescent="0.35">
      <c r="A20" s="1">
        <v>8</v>
      </c>
      <c r="B20" s="1" t="s">
        <v>20</v>
      </c>
      <c r="C20" s="1">
        <v>104</v>
      </c>
      <c r="D20" s="9"/>
      <c r="E20" s="1">
        <v>95</v>
      </c>
      <c r="F20" s="9"/>
      <c r="G20" s="3">
        <v>199</v>
      </c>
      <c r="I20" s="47"/>
      <c r="J20" s="47"/>
      <c r="K20" s="14" t="s">
        <v>6</v>
      </c>
      <c r="L20" s="14" t="s">
        <v>7</v>
      </c>
      <c r="M20" s="14" t="s">
        <v>8</v>
      </c>
      <c r="N20" s="14" t="s">
        <v>7</v>
      </c>
      <c r="O20" s="47"/>
      <c r="Q20" s="1">
        <v>4</v>
      </c>
      <c r="R20" s="1" t="s">
        <v>46</v>
      </c>
      <c r="S20" s="1">
        <v>177</v>
      </c>
      <c r="T20" s="1">
        <v>109</v>
      </c>
      <c r="U20" s="1">
        <f t="shared" si="0"/>
        <v>286</v>
      </c>
    </row>
    <row r="21" spans="1:23" x14ac:dyDescent="0.35">
      <c r="A21" s="1">
        <v>9</v>
      </c>
      <c r="B21" s="1" t="s">
        <v>21</v>
      </c>
      <c r="C21" s="1">
        <v>245</v>
      </c>
      <c r="D21" s="9"/>
      <c r="E21" s="1">
        <v>351</v>
      </c>
      <c r="F21" s="9"/>
      <c r="G21" s="3">
        <v>596</v>
      </c>
      <c r="I21" s="1">
        <v>1</v>
      </c>
      <c r="J21" s="2" t="s">
        <v>47</v>
      </c>
      <c r="K21" s="1">
        <v>417</v>
      </c>
      <c r="L21" s="1"/>
      <c r="M21" s="1">
        <v>311</v>
      </c>
      <c r="N21" s="1"/>
      <c r="O21" s="1">
        <f>K21+M21</f>
        <v>728</v>
      </c>
      <c r="Q21" s="48" t="s">
        <v>9</v>
      </c>
      <c r="R21" s="48"/>
      <c r="S21" s="33">
        <f>SUM(S18:S20)</f>
        <v>350</v>
      </c>
      <c r="T21" s="34">
        <f>SUM(T18:T20)</f>
        <v>174</v>
      </c>
      <c r="U21" s="25">
        <f>SUM(U18:U20)</f>
        <v>524</v>
      </c>
    </row>
    <row r="22" spans="1:23" x14ac:dyDescent="0.35">
      <c r="A22" s="1">
        <v>10</v>
      </c>
      <c r="B22" s="1" t="s">
        <v>22</v>
      </c>
      <c r="C22" s="1">
        <v>293</v>
      </c>
      <c r="D22" s="9"/>
      <c r="E22" s="1">
        <v>543</v>
      </c>
      <c r="F22" s="9"/>
      <c r="G22" s="3">
        <v>836</v>
      </c>
      <c r="I22" s="1">
        <v>2</v>
      </c>
      <c r="J22" s="2" t="s">
        <v>48</v>
      </c>
      <c r="K22" s="1">
        <v>218</v>
      </c>
      <c r="L22" s="1"/>
      <c r="M22" s="1">
        <v>505</v>
      </c>
      <c r="N22" s="1"/>
      <c r="O22" s="1">
        <f t="shared" ref="O22:O23" si="1">K22+M22</f>
        <v>723</v>
      </c>
    </row>
    <row r="23" spans="1:23" x14ac:dyDescent="0.35">
      <c r="A23" s="1">
        <v>11</v>
      </c>
      <c r="B23" s="1" t="s">
        <v>23</v>
      </c>
      <c r="C23" s="1">
        <v>266</v>
      </c>
      <c r="D23" s="9"/>
      <c r="E23" s="1">
        <v>516</v>
      </c>
      <c r="F23" s="9"/>
      <c r="G23" s="3">
        <v>782</v>
      </c>
      <c r="I23" s="1">
        <v>3</v>
      </c>
      <c r="J23" s="2" t="s">
        <v>49</v>
      </c>
      <c r="K23" s="1">
        <v>1391</v>
      </c>
      <c r="L23" s="1"/>
      <c r="M23" s="1">
        <v>1918</v>
      </c>
      <c r="N23" s="1"/>
      <c r="O23" s="1">
        <f t="shared" si="1"/>
        <v>3309</v>
      </c>
      <c r="Q23" s="28" t="s">
        <v>77</v>
      </c>
    </row>
    <row r="24" spans="1:23" x14ac:dyDescent="0.35">
      <c r="A24" s="1">
        <v>12</v>
      </c>
      <c r="B24" s="1" t="s">
        <v>24</v>
      </c>
      <c r="C24" s="1">
        <v>505</v>
      </c>
      <c r="D24" s="9"/>
      <c r="E24" s="1">
        <v>632</v>
      </c>
      <c r="F24" s="9"/>
      <c r="G24" s="3">
        <v>1137</v>
      </c>
      <c r="I24" s="48" t="s">
        <v>9</v>
      </c>
      <c r="J24" s="48"/>
      <c r="K24" s="10">
        <f>SUM(K21:K23)</f>
        <v>2026</v>
      </c>
      <c r="L24" s="14"/>
      <c r="M24" s="12">
        <f>SUM(M21:M23)</f>
        <v>2734</v>
      </c>
      <c r="N24" s="14"/>
      <c r="O24" s="13">
        <f>SUM(O21:O23)</f>
        <v>4760</v>
      </c>
      <c r="Q24" s="14" t="s">
        <v>3</v>
      </c>
      <c r="R24" s="14" t="s">
        <v>31</v>
      </c>
      <c r="S24" s="14" t="s">
        <v>79</v>
      </c>
      <c r="T24" s="14" t="s">
        <v>78</v>
      </c>
      <c r="U24" s="14" t="s">
        <v>80</v>
      </c>
      <c r="V24" s="14" t="s">
        <v>81</v>
      </c>
      <c r="W24" s="14" t="s">
        <v>32</v>
      </c>
    </row>
    <row r="25" spans="1:23" x14ac:dyDescent="0.35">
      <c r="A25" s="1">
        <v>13</v>
      </c>
      <c r="B25" s="1" t="s">
        <v>25</v>
      </c>
      <c r="C25" s="1">
        <v>210</v>
      </c>
      <c r="D25" s="9"/>
      <c r="E25" s="1">
        <v>227</v>
      </c>
      <c r="F25" s="9"/>
      <c r="G25" s="3">
        <v>437</v>
      </c>
      <c r="Q25" s="1">
        <v>1</v>
      </c>
      <c r="R25" s="1" t="s">
        <v>35</v>
      </c>
      <c r="S25" s="1"/>
      <c r="T25" s="1"/>
      <c r="U25" s="1"/>
      <c r="V25" s="1">
        <v>13</v>
      </c>
      <c r="W25" s="1">
        <f>SUM(S25:V25)</f>
        <v>13</v>
      </c>
    </row>
    <row r="26" spans="1:23" x14ac:dyDescent="0.35">
      <c r="A26" s="1">
        <v>14</v>
      </c>
      <c r="B26" s="1" t="s">
        <v>26</v>
      </c>
      <c r="C26" s="1">
        <v>153</v>
      </c>
      <c r="D26" s="9"/>
      <c r="E26" s="1">
        <v>161</v>
      </c>
      <c r="F26" s="9"/>
      <c r="G26" s="3">
        <v>314</v>
      </c>
      <c r="I26" s="28" t="s">
        <v>50</v>
      </c>
      <c r="Q26" s="1">
        <v>2</v>
      </c>
      <c r="R26" s="1" t="s">
        <v>82</v>
      </c>
      <c r="S26" s="1"/>
      <c r="T26" s="1"/>
      <c r="U26" s="1">
        <v>1</v>
      </c>
      <c r="V26" s="1">
        <v>15</v>
      </c>
      <c r="W26" s="1">
        <f t="shared" ref="W26:W29" si="2">SUM(S26:V26)</f>
        <v>16</v>
      </c>
    </row>
    <row r="27" spans="1:23" x14ac:dyDescent="0.35">
      <c r="A27" s="1">
        <v>15</v>
      </c>
      <c r="B27" s="1" t="s">
        <v>27</v>
      </c>
      <c r="C27" s="1">
        <v>24</v>
      </c>
      <c r="D27" s="9"/>
      <c r="E27" s="1">
        <v>12</v>
      </c>
      <c r="F27" s="9"/>
      <c r="G27" s="3">
        <v>36</v>
      </c>
      <c r="I27" s="47" t="s">
        <v>3</v>
      </c>
      <c r="J27" s="47" t="s">
        <v>51</v>
      </c>
      <c r="K27" s="47" t="s">
        <v>5</v>
      </c>
      <c r="L27" s="47"/>
      <c r="M27" s="47"/>
      <c r="N27" s="47"/>
      <c r="O27" s="47" t="s">
        <v>9</v>
      </c>
      <c r="Q27" s="1">
        <v>3</v>
      </c>
      <c r="R27" s="1" t="s">
        <v>83</v>
      </c>
      <c r="S27" s="1"/>
      <c r="T27" s="1">
        <v>18</v>
      </c>
      <c r="U27" s="1">
        <v>165</v>
      </c>
      <c r="V27" s="1">
        <v>246</v>
      </c>
      <c r="W27" s="1">
        <f t="shared" si="2"/>
        <v>429</v>
      </c>
    </row>
    <row r="28" spans="1:23" x14ac:dyDescent="0.35">
      <c r="A28" s="1">
        <v>16</v>
      </c>
      <c r="B28" s="1" t="s">
        <v>28</v>
      </c>
      <c r="C28" s="1">
        <v>1</v>
      </c>
      <c r="D28" s="9"/>
      <c r="E28" s="1">
        <v>0</v>
      </c>
      <c r="F28" s="9"/>
      <c r="G28" s="3">
        <v>1</v>
      </c>
      <c r="I28" s="47"/>
      <c r="J28" s="47"/>
      <c r="K28" s="14" t="s">
        <v>6</v>
      </c>
      <c r="L28" s="14" t="s">
        <v>7</v>
      </c>
      <c r="M28" s="14" t="s">
        <v>8</v>
      </c>
      <c r="N28" s="14" t="s">
        <v>7</v>
      </c>
      <c r="O28" s="47"/>
      <c r="Q28" s="1">
        <v>4</v>
      </c>
      <c r="R28" s="1" t="s">
        <v>40</v>
      </c>
      <c r="S28" s="1"/>
      <c r="T28" s="1">
        <v>17</v>
      </c>
      <c r="U28" s="1">
        <v>36</v>
      </c>
      <c r="V28" s="1">
        <v>12</v>
      </c>
      <c r="W28" s="1">
        <f t="shared" si="2"/>
        <v>65</v>
      </c>
    </row>
    <row r="29" spans="1:23" x14ac:dyDescent="0.35">
      <c r="A29" s="1">
        <v>17</v>
      </c>
      <c r="B29" s="1" t="s">
        <v>29</v>
      </c>
      <c r="C29" s="1">
        <v>0</v>
      </c>
      <c r="D29" s="9"/>
      <c r="E29" s="1">
        <v>0</v>
      </c>
      <c r="F29" s="9"/>
      <c r="G29" s="3">
        <v>0</v>
      </c>
      <c r="I29" s="1">
        <v>1</v>
      </c>
      <c r="J29" s="2" t="s">
        <v>52</v>
      </c>
      <c r="K29" s="4">
        <v>350</v>
      </c>
      <c r="L29" s="1"/>
      <c r="M29" s="5">
        <v>174</v>
      </c>
      <c r="N29" s="1"/>
      <c r="O29" s="24">
        <f>K29+M29</f>
        <v>524</v>
      </c>
      <c r="Q29" s="1">
        <v>5</v>
      </c>
      <c r="R29" s="1" t="s">
        <v>41</v>
      </c>
      <c r="S29" s="1"/>
      <c r="T29" s="1"/>
      <c r="U29" s="1">
        <v>1</v>
      </c>
      <c r="V29" s="1"/>
      <c r="W29" s="1">
        <f t="shared" si="2"/>
        <v>1</v>
      </c>
    </row>
    <row r="30" spans="1:23" x14ac:dyDescent="0.35">
      <c r="A30" s="48" t="s">
        <v>9</v>
      </c>
      <c r="B30" s="48"/>
      <c r="C30" s="10">
        <f>SUM(C13:C29)</f>
        <v>2026</v>
      </c>
      <c r="D30" s="11">
        <f>SUM(D13:D29)</f>
        <v>0</v>
      </c>
      <c r="E30" s="12">
        <f>SUM(E13:E29)</f>
        <v>2734</v>
      </c>
      <c r="F30" s="11">
        <f>SUM(F13:F29)</f>
        <v>0</v>
      </c>
      <c r="G30" s="13">
        <f>SUM(G13:G29)</f>
        <v>4760</v>
      </c>
      <c r="I30" s="1">
        <v>2</v>
      </c>
      <c r="J30" s="2" t="s">
        <v>53</v>
      </c>
      <c r="K30" s="1">
        <v>1008</v>
      </c>
      <c r="L30" s="1"/>
      <c r="M30" s="1">
        <v>1876</v>
      </c>
      <c r="N30" s="1"/>
      <c r="O30" s="31">
        <f t="shared" ref="O30:O32" si="3">K30+M30</f>
        <v>2884</v>
      </c>
      <c r="Q30" s="48" t="s">
        <v>9</v>
      </c>
      <c r="R30" s="48"/>
      <c r="S30" s="14"/>
      <c r="T30" s="14">
        <f>SUM(T25:T29)</f>
        <v>35</v>
      </c>
      <c r="U30" s="14">
        <f>SUM(U25:U29)</f>
        <v>203</v>
      </c>
      <c r="V30" s="14">
        <f>SUM(V25:V29)</f>
        <v>286</v>
      </c>
      <c r="W30" s="25">
        <f>SUM(W25:W29)</f>
        <v>524</v>
      </c>
    </row>
    <row r="31" spans="1:23" x14ac:dyDescent="0.35">
      <c r="I31" s="1">
        <v>3</v>
      </c>
      <c r="J31" s="2" t="s">
        <v>54</v>
      </c>
      <c r="K31" s="1">
        <v>668</v>
      </c>
      <c r="L31" s="1"/>
      <c r="M31" s="1">
        <v>684</v>
      </c>
      <c r="N31" s="1"/>
      <c r="O31" s="31">
        <f t="shared" si="3"/>
        <v>1352</v>
      </c>
    </row>
    <row r="32" spans="1:23" x14ac:dyDescent="0.35">
      <c r="A32" s="47" t="s">
        <v>3</v>
      </c>
      <c r="B32" s="47" t="s">
        <v>12</v>
      </c>
      <c r="C32" s="47" t="s">
        <v>5</v>
      </c>
      <c r="D32" s="47"/>
      <c r="E32" s="47"/>
      <c r="F32" s="47"/>
      <c r="G32" s="47" t="s">
        <v>42</v>
      </c>
      <c r="I32" s="1">
        <v>4</v>
      </c>
      <c r="J32" s="2" t="s">
        <v>55</v>
      </c>
      <c r="K32" s="1">
        <v>130</v>
      </c>
      <c r="L32" s="1"/>
      <c r="M32" s="1">
        <v>382</v>
      </c>
      <c r="N32" s="1"/>
      <c r="O32" s="31">
        <f t="shared" si="3"/>
        <v>512</v>
      </c>
      <c r="P32" s="28">
        <f>O32+O31</f>
        <v>1864</v>
      </c>
    </row>
    <row r="33" spans="1:17" x14ac:dyDescent="0.35">
      <c r="A33" s="47"/>
      <c r="B33" s="47"/>
      <c r="C33" s="14" t="s">
        <v>6</v>
      </c>
      <c r="D33" s="14" t="s">
        <v>7</v>
      </c>
      <c r="E33" s="14" t="s">
        <v>8</v>
      </c>
      <c r="F33" s="14" t="s">
        <v>7</v>
      </c>
      <c r="G33" s="47"/>
      <c r="I33" s="50" t="s">
        <v>9</v>
      </c>
      <c r="J33" s="50"/>
      <c r="K33" s="15">
        <f>SUM(K29:K32)</f>
        <v>2156</v>
      </c>
      <c r="L33" s="1"/>
      <c r="M33" s="16">
        <f>SUM(M29:M32)</f>
        <v>3116</v>
      </c>
      <c r="N33" s="1"/>
      <c r="O33" s="17">
        <f>SUM(O29:O32)</f>
        <v>5272</v>
      </c>
    </row>
    <row r="34" spans="1:17" x14ac:dyDescent="0.35">
      <c r="A34" s="1">
        <v>1</v>
      </c>
      <c r="B34" s="1" t="s">
        <v>43</v>
      </c>
      <c r="C34" s="1">
        <v>10</v>
      </c>
      <c r="D34" s="9"/>
      <c r="E34" s="1">
        <v>2</v>
      </c>
      <c r="F34" s="9"/>
      <c r="G34" s="1">
        <f>C34+E34</f>
        <v>12</v>
      </c>
    </row>
    <row r="35" spans="1:17" x14ac:dyDescent="0.35">
      <c r="A35" s="1">
        <v>2</v>
      </c>
      <c r="B35" s="1" t="s">
        <v>44</v>
      </c>
      <c r="C35" s="1">
        <v>319</v>
      </c>
      <c r="D35" s="9"/>
      <c r="E35" s="1">
        <v>290</v>
      </c>
      <c r="F35" s="9"/>
      <c r="G35" s="1">
        <f t="shared" ref="G35:G37" si="4">C35+E35</f>
        <v>609</v>
      </c>
      <c r="I35" s="28" t="s">
        <v>56</v>
      </c>
    </row>
    <row r="36" spans="1:17" x14ac:dyDescent="0.35">
      <c r="A36" s="1">
        <v>3</v>
      </c>
      <c r="B36" s="1" t="s">
        <v>45</v>
      </c>
      <c r="C36" s="1">
        <v>1309</v>
      </c>
      <c r="D36" s="9"/>
      <c r="E36" s="1">
        <v>2042</v>
      </c>
      <c r="F36" s="9"/>
      <c r="G36" s="1">
        <f t="shared" si="4"/>
        <v>3351</v>
      </c>
      <c r="I36" s="47" t="s">
        <v>3</v>
      </c>
      <c r="J36" s="47" t="s">
        <v>57</v>
      </c>
      <c r="K36" s="47" t="s">
        <v>58</v>
      </c>
      <c r="L36" s="47"/>
      <c r="M36" s="47"/>
      <c r="N36" s="47"/>
      <c r="O36" s="47"/>
      <c r="P36" s="47"/>
      <c r="Q36" s="49" t="s">
        <v>65</v>
      </c>
    </row>
    <row r="37" spans="1:17" x14ac:dyDescent="0.35">
      <c r="A37" s="1">
        <v>4</v>
      </c>
      <c r="B37" s="1" t="s">
        <v>46</v>
      </c>
      <c r="C37" s="1">
        <v>388</v>
      </c>
      <c r="D37" s="9"/>
      <c r="E37" s="1">
        <v>400</v>
      </c>
      <c r="F37" s="9"/>
      <c r="G37" s="1">
        <f t="shared" si="4"/>
        <v>788</v>
      </c>
      <c r="I37" s="47"/>
      <c r="J37" s="47"/>
      <c r="K37" s="47" t="s">
        <v>59</v>
      </c>
      <c r="L37" s="47"/>
      <c r="M37" s="49" t="s">
        <v>62</v>
      </c>
      <c r="N37" s="47" t="s">
        <v>63</v>
      </c>
      <c r="O37" s="47"/>
      <c r="P37" s="49" t="s">
        <v>64</v>
      </c>
      <c r="Q37" s="49"/>
    </row>
    <row r="38" spans="1:17" x14ac:dyDescent="0.35">
      <c r="A38" s="48" t="s">
        <v>9</v>
      </c>
      <c r="B38" s="48"/>
      <c r="C38" s="10">
        <f>SUM(C34:C37)</f>
        <v>2026</v>
      </c>
      <c r="D38" s="11">
        <f>SUM(D34:D37)</f>
        <v>0</v>
      </c>
      <c r="E38" s="12">
        <f>SUM(E34:E37)</f>
        <v>2734</v>
      </c>
      <c r="F38" s="11">
        <f>SUM(F34:F37)</f>
        <v>0</v>
      </c>
      <c r="G38" s="13">
        <f>SUM(G34:G37)</f>
        <v>4760</v>
      </c>
      <c r="I38" s="47"/>
      <c r="J38" s="47"/>
      <c r="K38" s="14" t="s">
        <v>60</v>
      </c>
      <c r="L38" s="14" t="s">
        <v>61</v>
      </c>
      <c r="M38" s="49"/>
      <c r="N38" s="30" t="s">
        <v>66</v>
      </c>
      <c r="O38" s="14" t="s">
        <v>61</v>
      </c>
      <c r="P38" s="49"/>
      <c r="Q38" s="49"/>
    </row>
    <row r="39" spans="1:17" x14ac:dyDescent="0.35">
      <c r="F39" t="s">
        <v>189</v>
      </c>
      <c r="I39" s="1">
        <v>1</v>
      </c>
      <c r="J39" s="2" t="s">
        <v>92</v>
      </c>
      <c r="K39" s="1">
        <v>3</v>
      </c>
      <c r="L39" s="1">
        <v>20</v>
      </c>
      <c r="M39" s="14">
        <f>K39+L39</f>
        <v>23</v>
      </c>
      <c r="N39" s="1">
        <v>0</v>
      </c>
      <c r="O39" s="1">
        <v>0</v>
      </c>
      <c r="P39" s="14">
        <f>N39+O39</f>
        <v>0</v>
      </c>
      <c r="Q39" s="14">
        <f>M39+P39</f>
        <v>23</v>
      </c>
    </row>
    <row r="40" spans="1:17" x14ac:dyDescent="0.35">
      <c r="I40" s="1">
        <v>2</v>
      </c>
      <c r="J40" s="2" t="s">
        <v>93</v>
      </c>
      <c r="K40" s="1">
        <v>0</v>
      </c>
      <c r="L40" s="1">
        <v>3</v>
      </c>
      <c r="M40" s="14">
        <f t="shared" ref="M40:M103" si="5">K40+L40</f>
        <v>3</v>
      </c>
      <c r="N40" s="1">
        <v>0</v>
      </c>
      <c r="O40" s="1">
        <v>0</v>
      </c>
      <c r="P40" s="14">
        <f t="shared" ref="P40:P103" si="6">N40+O40</f>
        <v>0</v>
      </c>
      <c r="Q40" s="14">
        <f t="shared" ref="Q40:Q103" si="7">M40+P40</f>
        <v>3</v>
      </c>
    </row>
    <row r="41" spans="1:17" x14ac:dyDescent="0.35">
      <c r="I41" s="1">
        <v>3</v>
      </c>
      <c r="J41" s="2" t="s">
        <v>94</v>
      </c>
      <c r="K41" s="1">
        <v>1</v>
      </c>
      <c r="L41" s="1">
        <v>0</v>
      </c>
      <c r="M41" s="14">
        <f t="shared" si="5"/>
        <v>1</v>
      </c>
      <c r="N41" s="1">
        <v>0</v>
      </c>
      <c r="O41" s="1">
        <v>0</v>
      </c>
      <c r="P41" s="14">
        <f t="shared" si="6"/>
        <v>0</v>
      </c>
      <c r="Q41" s="14">
        <f t="shared" si="7"/>
        <v>1</v>
      </c>
    </row>
    <row r="42" spans="1:17" x14ac:dyDescent="0.35">
      <c r="I42" s="1">
        <v>4</v>
      </c>
      <c r="J42" s="2" t="s">
        <v>95</v>
      </c>
      <c r="K42" s="1">
        <v>77</v>
      </c>
      <c r="L42" s="1">
        <v>65</v>
      </c>
      <c r="M42" s="14">
        <f t="shared" si="5"/>
        <v>142</v>
      </c>
      <c r="N42" s="1">
        <v>0</v>
      </c>
      <c r="O42" s="1">
        <v>0</v>
      </c>
      <c r="P42" s="14">
        <f t="shared" si="6"/>
        <v>0</v>
      </c>
      <c r="Q42" s="14">
        <f t="shared" si="7"/>
        <v>142</v>
      </c>
    </row>
    <row r="43" spans="1:17" x14ac:dyDescent="0.35">
      <c r="I43" s="1">
        <v>5</v>
      </c>
      <c r="J43" s="2" t="s">
        <v>96</v>
      </c>
      <c r="K43" s="1">
        <v>6</v>
      </c>
      <c r="L43" s="1">
        <v>1</v>
      </c>
      <c r="M43" s="14">
        <f t="shared" si="5"/>
        <v>7</v>
      </c>
      <c r="N43" s="1">
        <v>0</v>
      </c>
      <c r="O43" s="1">
        <v>0</v>
      </c>
      <c r="P43" s="14">
        <f t="shared" si="6"/>
        <v>0</v>
      </c>
      <c r="Q43" s="14">
        <f t="shared" si="7"/>
        <v>7</v>
      </c>
    </row>
    <row r="44" spans="1:17" x14ac:dyDescent="0.35">
      <c r="I44" s="1">
        <v>6</v>
      </c>
      <c r="J44" s="2" t="s">
        <v>97</v>
      </c>
      <c r="K44" s="1">
        <v>2</v>
      </c>
      <c r="L44" s="1">
        <v>7</v>
      </c>
      <c r="M44" s="14">
        <f t="shared" si="5"/>
        <v>9</v>
      </c>
      <c r="N44" s="1">
        <v>0</v>
      </c>
      <c r="O44" s="1">
        <v>0</v>
      </c>
      <c r="P44" s="14">
        <f t="shared" si="6"/>
        <v>0</v>
      </c>
      <c r="Q44" s="14">
        <f t="shared" si="7"/>
        <v>9</v>
      </c>
    </row>
    <row r="45" spans="1:17" ht="29" x14ac:dyDescent="0.35">
      <c r="I45" s="1">
        <v>7</v>
      </c>
      <c r="J45" s="19" t="s">
        <v>98</v>
      </c>
      <c r="K45" s="1">
        <v>7</v>
      </c>
      <c r="L45" s="1">
        <v>16</v>
      </c>
      <c r="M45" s="14">
        <f t="shared" si="5"/>
        <v>23</v>
      </c>
      <c r="N45" s="1">
        <v>0</v>
      </c>
      <c r="O45" s="1">
        <v>0</v>
      </c>
      <c r="P45" s="14">
        <f t="shared" si="6"/>
        <v>0</v>
      </c>
      <c r="Q45" s="14">
        <f t="shared" si="7"/>
        <v>23</v>
      </c>
    </row>
    <row r="46" spans="1:17" ht="29" x14ac:dyDescent="0.35">
      <c r="I46" s="1">
        <v>8</v>
      </c>
      <c r="J46" s="20" t="s">
        <v>99</v>
      </c>
      <c r="K46" s="1">
        <v>1</v>
      </c>
      <c r="L46" s="1">
        <v>1</v>
      </c>
      <c r="M46" s="14">
        <f t="shared" si="5"/>
        <v>2</v>
      </c>
      <c r="N46" s="1">
        <v>0</v>
      </c>
      <c r="O46" s="1">
        <v>0</v>
      </c>
      <c r="P46" s="14">
        <f t="shared" si="6"/>
        <v>0</v>
      </c>
      <c r="Q46" s="14">
        <f t="shared" si="7"/>
        <v>2</v>
      </c>
    </row>
    <row r="47" spans="1:17" x14ac:dyDescent="0.35">
      <c r="I47" s="1">
        <v>9</v>
      </c>
      <c r="J47" s="20" t="s">
        <v>100</v>
      </c>
      <c r="K47" s="1">
        <v>3</v>
      </c>
      <c r="L47" s="1">
        <v>1</v>
      </c>
      <c r="M47" s="14">
        <f t="shared" si="5"/>
        <v>4</v>
      </c>
      <c r="N47" s="1">
        <v>0</v>
      </c>
      <c r="O47" s="1">
        <v>0</v>
      </c>
      <c r="P47" s="14">
        <f t="shared" si="6"/>
        <v>0</v>
      </c>
      <c r="Q47" s="14">
        <f t="shared" si="7"/>
        <v>4</v>
      </c>
    </row>
    <row r="48" spans="1:17" ht="29" x14ac:dyDescent="0.35">
      <c r="I48" s="1">
        <v>10</v>
      </c>
      <c r="J48" s="20" t="s">
        <v>101</v>
      </c>
      <c r="K48" s="1">
        <v>5</v>
      </c>
      <c r="L48" s="1">
        <v>2</v>
      </c>
      <c r="M48" s="14">
        <f t="shared" si="5"/>
        <v>7</v>
      </c>
      <c r="N48" s="1">
        <v>0</v>
      </c>
      <c r="O48" s="1">
        <v>0</v>
      </c>
      <c r="P48" s="14">
        <f t="shared" si="6"/>
        <v>0</v>
      </c>
      <c r="Q48" s="14">
        <f t="shared" si="7"/>
        <v>7</v>
      </c>
    </row>
    <row r="49" spans="9:17" x14ac:dyDescent="0.35">
      <c r="I49" s="1">
        <v>11</v>
      </c>
      <c r="J49" s="20" t="s">
        <v>102</v>
      </c>
      <c r="K49" s="1">
        <v>1</v>
      </c>
      <c r="L49" s="1">
        <v>17</v>
      </c>
      <c r="M49" s="14">
        <f t="shared" si="5"/>
        <v>18</v>
      </c>
      <c r="N49" s="1">
        <v>0</v>
      </c>
      <c r="O49" s="1">
        <v>0</v>
      </c>
      <c r="P49" s="14">
        <f t="shared" si="6"/>
        <v>0</v>
      </c>
      <c r="Q49" s="14">
        <f t="shared" si="7"/>
        <v>18</v>
      </c>
    </row>
    <row r="50" spans="9:17" x14ac:dyDescent="0.35">
      <c r="I50" s="1">
        <v>12</v>
      </c>
      <c r="J50" s="20" t="s">
        <v>103</v>
      </c>
      <c r="K50" s="1">
        <v>3</v>
      </c>
      <c r="L50" s="1">
        <v>3</v>
      </c>
      <c r="M50" s="14">
        <f t="shared" si="5"/>
        <v>6</v>
      </c>
      <c r="N50" s="1">
        <v>0</v>
      </c>
      <c r="O50" s="1">
        <v>0</v>
      </c>
      <c r="P50" s="14">
        <f t="shared" si="6"/>
        <v>0</v>
      </c>
      <c r="Q50" s="14">
        <f t="shared" si="7"/>
        <v>6</v>
      </c>
    </row>
    <row r="51" spans="9:17" ht="29" x14ac:dyDescent="0.35">
      <c r="I51" s="1">
        <v>13</v>
      </c>
      <c r="J51" s="20" t="s">
        <v>104</v>
      </c>
      <c r="K51" s="1">
        <v>0</v>
      </c>
      <c r="L51" s="1">
        <v>4</v>
      </c>
      <c r="M51" s="14">
        <f t="shared" si="5"/>
        <v>4</v>
      </c>
      <c r="N51" s="1">
        <v>0</v>
      </c>
      <c r="O51" s="1">
        <v>0</v>
      </c>
      <c r="P51" s="14">
        <f t="shared" si="6"/>
        <v>0</v>
      </c>
      <c r="Q51" s="14">
        <f t="shared" si="7"/>
        <v>4</v>
      </c>
    </row>
    <row r="52" spans="9:17" ht="29" x14ac:dyDescent="0.35">
      <c r="I52" s="1">
        <v>14</v>
      </c>
      <c r="J52" s="20" t="s">
        <v>105</v>
      </c>
      <c r="K52" s="1">
        <v>0</v>
      </c>
      <c r="L52" s="1">
        <v>2</v>
      </c>
      <c r="M52" s="14">
        <f t="shared" si="5"/>
        <v>2</v>
      </c>
      <c r="N52" s="1">
        <v>0</v>
      </c>
      <c r="O52" s="1">
        <v>0</v>
      </c>
      <c r="P52" s="14">
        <f t="shared" si="6"/>
        <v>0</v>
      </c>
      <c r="Q52" s="14">
        <f t="shared" si="7"/>
        <v>2</v>
      </c>
    </row>
    <row r="53" spans="9:17" x14ac:dyDescent="0.35">
      <c r="I53" s="1">
        <v>15</v>
      </c>
      <c r="J53" s="20" t="s">
        <v>106</v>
      </c>
      <c r="K53" s="1">
        <v>0</v>
      </c>
      <c r="L53" s="1">
        <v>0</v>
      </c>
      <c r="M53" s="14">
        <f t="shared" si="5"/>
        <v>0</v>
      </c>
      <c r="N53" s="1">
        <v>6</v>
      </c>
      <c r="O53" s="1">
        <v>19</v>
      </c>
      <c r="P53" s="14">
        <f t="shared" si="6"/>
        <v>25</v>
      </c>
      <c r="Q53" s="14">
        <f t="shared" si="7"/>
        <v>25</v>
      </c>
    </row>
    <row r="54" spans="9:17" x14ac:dyDescent="0.35">
      <c r="I54" s="1">
        <v>16</v>
      </c>
      <c r="J54" s="20" t="s">
        <v>107</v>
      </c>
      <c r="K54" s="1">
        <v>7</v>
      </c>
      <c r="L54" s="1">
        <v>4</v>
      </c>
      <c r="M54" s="14">
        <f t="shared" si="5"/>
        <v>11</v>
      </c>
      <c r="N54" s="1">
        <v>0</v>
      </c>
      <c r="O54" s="1">
        <v>0</v>
      </c>
      <c r="P54" s="14">
        <f t="shared" si="6"/>
        <v>0</v>
      </c>
      <c r="Q54" s="14">
        <f t="shared" si="7"/>
        <v>11</v>
      </c>
    </row>
    <row r="55" spans="9:17" x14ac:dyDescent="0.35">
      <c r="I55" s="1">
        <v>17</v>
      </c>
      <c r="J55" s="20" t="s">
        <v>108</v>
      </c>
      <c r="K55" s="1">
        <v>0</v>
      </c>
      <c r="L55" s="1">
        <v>36</v>
      </c>
      <c r="M55" s="14">
        <f t="shared" si="5"/>
        <v>36</v>
      </c>
      <c r="N55" s="1">
        <v>0</v>
      </c>
      <c r="O55" s="1">
        <v>123</v>
      </c>
      <c r="P55" s="14">
        <f t="shared" si="6"/>
        <v>123</v>
      </c>
      <c r="Q55" s="14">
        <f t="shared" si="7"/>
        <v>159</v>
      </c>
    </row>
    <row r="56" spans="9:17" x14ac:dyDescent="0.35">
      <c r="I56" s="1">
        <v>18</v>
      </c>
      <c r="J56" s="20" t="s">
        <v>109</v>
      </c>
      <c r="K56" s="1">
        <v>11</v>
      </c>
      <c r="L56" s="1">
        <v>23</v>
      </c>
      <c r="M56" s="14">
        <f t="shared" si="5"/>
        <v>34</v>
      </c>
      <c r="N56" s="1">
        <v>0</v>
      </c>
      <c r="O56" s="1">
        <v>0</v>
      </c>
      <c r="P56" s="14">
        <f t="shared" si="6"/>
        <v>0</v>
      </c>
      <c r="Q56" s="14">
        <f t="shared" si="7"/>
        <v>34</v>
      </c>
    </row>
    <row r="57" spans="9:17" x14ac:dyDescent="0.35">
      <c r="I57" s="1">
        <v>19</v>
      </c>
      <c r="J57" s="20" t="s">
        <v>110</v>
      </c>
      <c r="K57" s="1">
        <v>0</v>
      </c>
      <c r="L57" s="1">
        <v>0</v>
      </c>
      <c r="M57" s="14">
        <f t="shared" si="5"/>
        <v>0</v>
      </c>
      <c r="N57" s="1">
        <v>1</v>
      </c>
      <c r="O57" s="1">
        <v>0</v>
      </c>
      <c r="P57" s="14">
        <f t="shared" si="6"/>
        <v>1</v>
      </c>
      <c r="Q57" s="14">
        <f t="shared" si="7"/>
        <v>1</v>
      </c>
    </row>
    <row r="58" spans="9:17" x14ac:dyDescent="0.35">
      <c r="I58" s="1">
        <v>20</v>
      </c>
      <c r="J58" s="20" t="s">
        <v>111</v>
      </c>
      <c r="K58" s="1">
        <v>4</v>
      </c>
      <c r="L58" s="1">
        <v>20</v>
      </c>
      <c r="M58" s="14">
        <f t="shared" si="5"/>
        <v>24</v>
      </c>
      <c r="N58" s="1">
        <v>0</v>
      </c>
      <c r="O58" s="1">
        <v>0</v>
      </c>
      <c r="P58" s="14">
        <f t="shared" si="6"/>
        <v>0</v>
      </c>
      <c r="Q58" s="14">
        <f t="shared" si="7"/>
        <v>24</v>
      </c>
    </row>
    <row r="59" spans="9:17" x14ac:dyDescent="0.35">
      <c r="I59" s="1">
        <v>21</v>
      </c>
      <c r="J59" s="20" t="s">
        <v>112</v>
      </c>
      <c r="K59" s="1">
        <v>0</v>
      </c>
      <c r="L59" s="1">
        <v>2</v>
      </c>
      <c r="M59" s="14">
        <f t="shared" si="5"/>
        <v>2</v>
      </c>
      <c r="N59" s="1">
        <v>0</v>
      </c>
      <c r="O59" s="1">
        <v>3</v>
      </c>
      <c r="P59" s="14">
        <f t="shared" si="6"/>
        <v>3</v>
      </c>
      <c r="Q59" s="14">
        <f t="shared" si="7"/>
        <v>5</v>
      </c>
    </row>
    <row r="60" spans="9:17" x14ac:dyDescent="0.35">
      <c r="I60" s="1">
        <v>22</v>
      </c>
      <c r="J60" s="20" t="s">
        <v>113</v>
      </c>
      <c r="K60" s="1">
        <v>485</v>
      </c>
      <c r="L60" s="1">
        <v>952</v>
      </c>
      <c r="M60" s="14">
        <f t="shared" si="5"/>
        <v>1437</v>
      </c>
      <c r="N60" s="1">
        <v>29</v>
      </c>
      <c r="O60" s="1">
        <v>48</v>
      </c>
      <c r="P60" s="14">
        <f t="shared" si="6"/>
        <v>77</v>
      </c>
      <c r="Q60" s="14">
        <f t="shared" si="7"/>
        <v>1514</v>
      </c>
    </row>
    <row r="61" spans="9:17" x14ac:dyDescent="0.35">
      <c r="I61" s="1">
        <v>23</v>
      </c>
      <c r="J61" s="20" t="s">
        <v>114</v>
      </c>
      <c r="K61" s="1">
        <v>3</v>
      </c>
      <c r="L61" s="1">
        <v>3</v>
      </c>
      <c r="M61" s="14">
        <f t="shared" si="5"/>
        <v>6</v>
      </c>
      <c r="N61" s="1">
        <v>2</v>
      </c>
      <c r="O61" s="1">
        <v>0</v>
      </c>
      <c r="P61" s="14">
        <f t="shared" si="6"/>
        <v>2</v>
      </c>
      <c r="Q61" s="14">
        <f t="shared" si="7"/>
        <v>8</v>
      </c>
    </row>
    <row r="62" spans="9:17" ht="29" x14ac:dyDescent="0.35">
      <c r="I62" s="1">
        <v>24</v>
      </c>
      <c r="J62" s="20" t="s">
        <v>115</v>
      </c>
      <c r="K62" s="1">
        <v>1</v>
      </c>
      <c r="L62" s="1">
        <v>0</v>
      </c>
      <c r="M62" s="14">
        <f t="shared" si="5"/>
        <v>1</v>
      </c>
      <c r="N62" s="1">
        <v>0</v>
      </c>
      <c r="O62" s="1">
        <v>0</v>
      </c>
      <c r="P62" s="14">
        <f t="shared" si="6"/>
        <v>0</v>
      </c>
      <c r="Q62" s="14">
        <f t="shared" si="7"/>
        <v>1</v>
      </c>
    </row>
    <row r="63" spans="9:17" x14ac:dyDescent="0.35">
      <c r="I63" s="1">
        <v>25</v>
      </c>
      <c r="J63" s="20" t="s">
        <v>116</v>
      </c>
      <c r="K63" s="1">
        <v>1</v>
      </c>
      <c r="L63" s="1">
        <v>1</v>
      </c>
      <c r="M63" s="14">
        <f t="shared" si="5"/>
        <v>2</v>
      </c>
      <c r="N63" s="1">
        <v>0</v>
      </c>
      <c r="O63" s="1">
        <v>0</v>
      </c>
      <c r="P63" s="14">
        <f t="shared" si="6"/>
        <v>0</v>
      </c>
      <c r="Q63" s="14">
        <f t="shared" si="7"/>
        <v>2</v>
      </c>
    </row>
    <row r="64" spans="9:17" x14ac:dyDescent="0.35">
      <c r="I64" s="1">
        <v>26</v>
      </c>
      <c r="J64" s="20" t="s">
        <v>117</v>
      </c>
      <c r="K64" s="1">
        <v>1</v>
      </c>
      <c r="L64" s="1">
        <v>10</v>
      </c>
      <c r="M64" s="14">
        <f t="shared" si="5"/>
        <v>11</v>
      </c>
      <c r="N64" s="1">
        <v>1</v>
      </c>
      <c r="O64" s="1">
        <v>12</v>
      </c>
      <c r="P64" s="14">
        <f t="shared" si="6"/>
        <v>13</v>
      </c>
      <c r="Q64" s="14">
        <f t="shared" si="7"/>
        <v>24</v>
      </c>
    </row>
    <row r="65" spans="9:17" x14ac:dyDescent="0.35">
      <c r="I65" s="1">
        <v>27</v>
      </c>
      <c r="J65" s="20" t="s">
        <v>118</v>
      </c>
      <c r="K65" s="1">
        <v>1</v>
      </c>
      <c r="L65" s="1">
        <v>7</v>
      </c>
      <c r="M65" s="14">
        <f t="shared" si="5"/>
        <v>8</v>
      </c>
      <c r="N65" s="1">
        <v>0</v>
      </c>
      <c r="O65" s="1">
        <v>0</v>
      </c>
      <c r="P65" s="14">
        <f t="shared" si="6"/>
        <v>0</v>
      </c>
      <c r="Q65" s="14">
        <f t="shared" si="7"/>
        <v>8</v>
      </c>
    </row>
    <row r="66" spans="9:17" x14ac:dyDescent="0.35">
      <c r="I66" s="1">
        <v>28</v>
      </c>
      <c r="J66" s="20" t="s">
        <v>119</v>
      </c>
      <c r="K66" s="1">
        <v>1</v>
      </c>
      <c r="L66" s="1">
        <v>2</v>
      </c>
      <c r="M66" s="14">
        <f t="shared" si="5"/>
        <v>3</v>
      </c>
      <c r="N66" s="1">
        <v>0</v>
      </c>
      <c r="O66" s="1">
        <v>0</v>
      </c>
      <c r="P66" s="14">
        <f t="shared" si="6"/>
        <v>0</v>
      </c>
      <c r="Q66" s="14">
        <f t="shared" si="7"/>
        <v>3</v>
      </c>
    </row>
    <row r="67" spans="9:17" x14ac:dyDescent="0.35">
      <c r="I67" s="1">
        <v>29</v>
      </c>
      <c r="J67" s="20" t="s">
        <v>120</v>
      </c>
      <c r="K67" s="1">
        <v>0</v>
      </c>
      <c r="L67" s="1">
        <v>0</v>
      </c>
      <c r="M67" s="14">
        <f t="shared" si="5"/>
        <v>0</v>
      </c>
      <c r="N67" s="1">
        <v>0</v>
      </c>
      <c r="O67" s="1">
        <v>1</v>
      </c>
      <c r="P67" s="14">
        <f t="shared" si="6"/>
        <v>1</v>
      </c>
      <c r="Q67" s="14">
        <f t="shared" si="7"/>
        <v>1</v>
      </c>
    </row>
    <row r="68" spans="9:17" ht="43.5" x14ac:dyDescent="0.35">
      <c r="I68" s="1">
        <v>30</v>
      </c>
      <c r="J68" s="20" t="s">
        <v>121</v>
      </c>
      <c r="K68" s="1">
        <v>0</v>
      </c>
      <c r="L68" s="1">
        <v>1</v>
      </c>
      <c r="M68" s="14">
        <f t="shared" si="5"/>
        <v>1</v>
      </c>
      <c r="N68" s="1">
        <v>0</v>
      </c>
      <c r="O68" s="1">
        <v>0</v>
      </c>
      <c r="P68" s="14">
        <f t="shared" si="6"/>
        <v>0</v>
      </c>
      <c r="Q68" s="14">
        <f t="shared" si="7"/>
        <v>1</v>
      </c>
    </row>
    <row r="69" spans="9:17" ht="29" x14ac:dyDescent="0.35">
      <c r="I69" s="1">
        <v>31</v>
      </c>
      <c r="J69" s="20" t="s">
        <v>122</v>
      </c>
      <c r="K69" s="1">
        <v>2</v>
      </c>
      <c r="L69" s="1">
        <v>0</v>
      </c>
      <c r="M69" s="14">
        <f t="shared" si="5"/>
        <v>2</v>
      </c>
      <c r="N69" s="1">
        <v>0</v>
      </c>
      <c r="O69" s="1">
        <v>0</v>
      </c>
      <c r="P69" s="14">
        <f t="shared" si="6"/>
        <v>0</v>
      </c>
      <c r="Q69" s="14">
        <f t="shared" si="7"/>
        <v>2</v>
      </c>
    </row>
    <row r="70" spans="9:17" ht="29" x14ac:dyDescent="0.35">
      <c r="I70" s="1">
        <v>32</v>
      </c>
      <c r="J70" s="20" t="s">
        <v>123</v>
      </c>
      <c r="K70" s="1">
        <v>2</v>
      </c>
      <c r="L70" s="1">
        <v>5</v>
      </c>
      <c r="M70" s="14">
        <f t="shared" si="5"/>
        <v>7</v>
      </c>
      <c r="N70" s="1">
        <v>0</v>
      </c>
      <c r="O70" s="1">
        <v>0</v>
      </c>
      <c r="P70" s="14">
        <f t="shared" si="6"/>
        <v>0</v>
      </c>
      <c r="Q70" s="14">
        <f t="shared" si="7"/>
        <v>7</v>
      </c>
    </row>
    <row r="71" spans="9:17" x14ac:dyDescent="0.35">
      <c r="I71" s="1">
        <v>33</v>
      </c>
      <c r="J71" s="20" t="s">
        <v>124</v>
      </c>
      <c r="K71" s="1">
        <v>2</v>
      </c>
      <c r="L71" s="1">
        <v>2</v>
      </c>
      <c r="M71" s="14">
        <f t="shared" si="5"/>
        <v>4</v>
      </c>
      <c r="N71" s="1">
        <v>0</v>
      </c>
      <c r="O71" s="1">
        <v>0</v>
      </c>
      <c r="P71" s="14">
        <f t="shared" si="6"/>
        <v>0</v>
      </c>
      <c r="Q71" s="14">
        <f t="shared" si="7"/>
        <v>4</v>
      </c>
    </row>
    <row r="72" spans="9:17" x14ac:dyDescent="0.35">
      <c r="I72" s="1">
        <v>34</v>
      </c>
      <c r="J72" s="20" t="s">
        <v>125</v>
      </c>
      <c r="K72" s="1">
        <v>0</v>
      </c>
      <c r="L72" s="1">
        <v>2</v>
      </c>
      <c r="M72" s="14">
        <f t="shared" si="5"/>
        <v>2</v>
      </c>
      <c r="N72" s="1">
        <v>0</v>
      </c>
      <c r="O72" s="1">
        <v>0</v>
      </c>
      <c r="P72" s="14">
        <f t="shared" si="6"/>
        <v>0</v>
      </c>
      <c r="Q72" s="14">
        <f t="shared" si="7"/>
        <v>2</v>
      </c>
    </row>
    <row r="73" spans="9:17" x14ac:dyDescent="0.35">
      <c r="I73" s="1">
        <v>35</v>
      </c>
      <c r="J73" s="20" t="s">
        <v>126</v>
      </c>
      <c r="K73" s="1">
        <v>1</v>
      </c>
      <c r="L73" s="1">
        <v>1</v>
      </c>
      <c r="M73" s="14">
        <f t="shared" si="5"/>
        <v>2</v>
      </c>
      <c r="N73" s="1">
        <v>0</v>
      </c>
      <c r="O73" s="1">
        <v>0</v>
      </c>
      <c r="P73" s="14">
        <f t="shared" si="6"/>
        <v>0</v>
      </c>
      <c r="Q73" s="14">
        <f t="shared" si="7"/>
        <v>2</v>
      </c>
    </row>
    <row r="74" spans="9:17" x14ac:dyDescent="0.35">
      <c r="I74" s="1">
        <v>36</v>
      </c>
      <c r="J74" s="20" t="s">
        <v>127</v>
      </c>
      <c r="K74" s="1">
        <v>0</v>
      </c>
      <c r="L74" s="1">
        <v>1</v>
      </c>
      <c r="M74" s="14">
        <f t="shared" si="5"/>
        <v>1</v>
      </c>
      <c r="N74" s="1">
        <v>0</v>
      </c>
      <c r="O74" s="1">
        <v>0</v>
      </c>
      <c r="P74" s="14">
        <f t="shared" si="6"/>
        <v>0</v>
      </c>
      <c r="Q74" s="14">
        <f t="shared" si="7"/>
        <v>1</v>
      </c>
    </row>
    <row r="75" spans="9:17" x14ac:dyDescent="0.35">
      <c r="I75" s="1">
        <v>37</v>
      </c>
      <c r="J75" s="20" t="s">
        <v>128</v>
      </c>
      <c r="K75" s="1">
        <v>3</v>
      </c>
      <c r="L75" s="1">
        <v>0</v>
      </c>
      <c r="M75" s="14">
        <f t="shared" si="5"/>
        <v>3</v>
      </c>
      <c r="N75" s="1">
        <v>0</v>
      </c>
      <c r="O75" s="1">
        <v>0</v>
      </c>
      <c r="P75" s="14">
        <f t="shared" si="6"/>
        <v>0</v>
      </c>
      <c r="Q75" s="14">
        <f t="shared" si="7"/>
        <v>3</v>
      </c>
    </row>
    <row r="76" spans="9:17" ht="29" x14ac:dyDescent="0.35">
      <c r="I76" s="1">
        <v>38</v>
      </c>
      <c r="J76" s="20" t="s">
        <v>129</v>
      </c>
      <c r="K76" s="1">
        <v>2</v>
      </c>
      <c r="L76" s="1">
        <v>1</v>
      </c>
      <c r="M76" s="14">
        <f t="shared" si="5"/>
        <v>3</v>
      </c>
      <c r="N76" s="1">
        <v>0</v>
      </c>
      <c r="O76" s="1">
        <v>0</v>
      </c>
      <c r="P76" s="14">
        <f t="shared" si="6"/>
        <v>0</v>
      </c>
      <c r="Q76" s="14">
        <f t="shared" si="7"/>
        <v>3</v>
      </c>
    </row>
    <row r="77" spans="9:17" x14ac:dyDescent="0.35">
      <c r="I77" s="1">
        <v>39</v>
      </c>
      <c r="J77" s="21" t="s">
        <v>130</v>
      </c>
      <c r="K77" s="1">
        <v>2</v>
      </c>
      <c r="L77" s="1">
        <v>2</v>
      </c>
      <c r="M77" s="14">
        <f t="shared" si="5"/>
        <v>4</v>
      </c>
      <c r="N77" s="1">
        <v>0</v>
      </c>
      <c r="O77" s="1">
        <v>0</v>
      </c>
      <c r="P77" s="14">
        <f t="shared" si="6"/>
        <v>0</v>
      </c>
      <c r="Q77" s="14">
        <f t="shared" si="7"/>
        <v>4</v>
      </c>
    </row>
    <row r="78" spans="9:17" x14ac:dyDescent="0.35">
      <c r="I78" s="1">
        <v>40</v>
      </c>
      <c r="J78" s="20" t="s">
        <v>131</v>
      </c>
      <c r="K78" s="1">
        <v>4</v>
      </c>
      <c r="L78" s="1">
        <v>1</v>
      </c>
      <c r="M78" s="14">
        <f t="shared" si="5"/>
        <v>5</v>
      </c>
      <c r="N78" s="1">
        <v>0</v>
      </c>
      <c r="O78" s="1">
        <v>0</v>
      </c>
      <c r="P78" s="14">
        <f t="shared" si="6"/>
        <v>0</v>
      </c>
      <c r="Q78" s="14">
        <f t="shared" si="7"/>
        <v>5</v>
      </c>
    </row>
    <row r="79" spans="9:17" ht="29" x14ac:dyDescent="0.35">
      <c r="I79" s="1">
        <v>41</v>
      </c>
      <c r="J79" s="20" t="s">
        <v>132</v>
      </c>
      <c r="K79" s="1">
        <v>0</v>
      </c>
      <c r="L79" s="1">
        <v>1</v>
      </c>
      <c r="M79" s="14">
        <f t="shared" si="5"/>
        <v>1</v>
      </c>
      <c r="N79" s="1">
        <v>0</v>
      </c>
      <c r="O79" s="1">
        <v>0</v>
      </c>
      <c r="P79" s="14">
        <f t="shared" si="6"/>
        <v>0</v>
      </c>
      <c r="Q79" s="14">
        <f t="shared" si="7"/>
        <v>1</v>
      </c>
    </row>
    <row r="80" spans="9:17" x14ac:dyDescent="0.35">
      <c r="I80" s="1">
        <v>42</v>
      </c>
      <c r="J80" s="20" t="s">
        <v>133</v>
      </c>
      <c r="K80" s="1">
        <v>5</v>
      </c>
      <c r="L80" s="1">
        <v>2</v>
      </c>
      <c r="M80" s="14">
        <f t="shared" si="5"/>
        <v>7</v>
      </c>
      <c r="N80" s="1">
        <v>0</v>
      </c>
      <c r="O80" s="1">
        <v>0</v>
      </c>
      <c r="P80" s="14">
        <f t="shared" si="6"/>
        <v>0</v>
      </c>
      <c r="Q80" s="14">
        <f t="shared" si="7"/>
        <v>7</v>
      </c>
    </row>
    <row r="81" spans="9:19" ht="29" x14ac:dyDescent="0.35">
      <c r="I81" s="1">
        <v>43</v>
      </c>
      <c r="J81" s="20" t="s">
        <v>134</v>
      </c>
      <c r="K81" s="1">
        <v>1</v>
      </c>
      <c r="L81" s="1">
        <v>3</v>
      </c>
      <c r="M81" s="14">
        <f t="shared" si="5"/>
        <v>4</v>
      </c>
      <c r="N81" s="1">
        <v>0</v>
      </c>
      <c r="O81" s="1">
        <v>0</v>
      </c>
      <c r="P81" s="14">
        <f t="shared" si="6"/>
        <v>0</v>
      </c>
      <c r="Q81" s="14">
        <f t="shared" si="7"/>
        <v>4</v>
      </c>
    </row>
    <row r="82" spans="9:19" x14ac:dyDescent="0.35">
      <c r="I82" s="1">
        <v>44</v>
      </c>
      <c r="J82" s="20" t="s">
        <v>135</v>
      </c>
      <c r="K82" s="1">
        <v>12</v>
      </c>
      <c r="L82" s="1">
        <v>11</v>
      </c>
      <c r="M82" s="14">
        <f t="shared" si="5"/>
        <v>23</v>
      </c>
      <c r="N82" s="1">
        <v>0</v>
      </c>
      <c r="O82" s="1">
        <v>0</v>
      </c>
      <c r="P82" s="14">
        <f t="shared" si="6"/>
        <v>0</v>
      </c>
      <c r="Q82" s="14">
        <f t="shared" si="7"/>
        <v>23</v>
      </c>
      <c r="S82" s="23"/>
    </row>
    <row r="83" spans="9:19" ht="29" x14ac:dyDescent="0.35">
      <c r="I83" s="1">
        <v>45</v>
      </c>
      <c r="J83" s="20" t="s">
        <v>136</v>
      </c>
      <c r="K83" s="1">
        <v>2</v>
      </c>
      <c r="L83" s="1">
        <v>2</v>
      </c>
      <c r="M83" s="14">
        <f t="shared" si="5"/>
        <v>4</v>
      </c>
      <c r="N83" s="1">
        <v>0</v>
      </c>
      <c r="O83" s="1">
        <v>0</v>
      </c>
      <c r="P83" s="14">
        <f t="shared" si="6"/>
        <v>0</v>
      </c>
      <c r="Q83" s="14">
        <f t="shared" si="7"/>
        <v>4</v>
      </c>
    </row>
    <row r="84" spans="9:19" x14ac:dyDescent="0.35">
      <c r="I84" s="1">
        <v>46</v>
      </c>
      <c r="J84" s="20" t="s">
        <v>137</v>
      </c>
      <c r="K84" s="1">
        <v>2</v>
      </c>
      <c r="L84" s="1">
        <v>5</v>
      </c>
      <c r="M84" s="14">
        <f t="shared" si="5"/>
        <v>7</v>
      </c>
      <c r="N84" s="1">
        <v>0</v>
      </c>
      <c r="O84" s="1">
        <v>0</v>
      </c>
      <c r="P84" s="14">
        <f t="shared" si="6"/>
        <v>0</v>
      </c>
      <c r="Q84" s="14">
        <f t="shared" si="7"/>
        <v>7</v>
      </c>
    </row>
    <row r="85" spans="9:19" x14ac:dyDescent="0.35">
      <c r="I85" s="1">
        <v>47</v>
      </c>
      <c r="J85" s="20" t="s">
        <v>138</v>
      </c>
      <c r="K85" s="1">
        <v>7</v>
      </c>
      <c r="L85" s="1">
        <v>8</v>
      </c>
      <c r="M85" s="14">
        <f t="shared" si="5"/>
        <v>15</v>
      </c>
      <c r="N85" s="1">
        <v>0</v>
      </c>
      <c r="O85" s="1">
        <v>0</v>
      </c>
      <c r="P85" s="14">
        <f t="shared" si="6"/>
        <v>0</v>
      </c>
      <c r="Q85" s="14">
        <f t="shared" si="7"/>
        <v>15</v>
      </c>
    </row>
    <row r="86" spans="9:19" ht="43.5" x14ac:dyDescent="0.35">
      <c r="I86" s="1">
        <v>48</v>
      </c>
      <c r="J86" s="20" t="s">
        <v>139</v>
      </c>
      <c r="K86" s="1">
        <v>15</v>
      </c>
      <c r="L86" s="1">
        <v>8</v>
      </c>
      <c r="M86" s="14">
        <f t="shared" si="5"/>
        <v>23</v>
      </c>
      <c r="N86" s="1">
        <v>0</v>
      </c>
      <c r="O86" s="1">
        <v>0</v>
      </c>
      <c r="P86" s="14">
        <f t="shared" si="6"/>
        <v>0</v>
      </c>
      <c r="Q86" s="14">
        <f t="shared" si="7"/>
        <v>23</v>
      </c>
    </row>
    <row r="87" spans="9:19" x14ac:dyDescent="0.35">
      <c r="I87" s="1">
        <v>49</v>
      </c>
      <c r="J87" s="20" t="s">
        <v>140</v>
      </c>
      <c r="K87" s="1">
        <v>3</v>
      </c>
      <c r="L87" s="1">
        <v>0</v>
      </c>
      <c r="M87" s="14">
        <f t="shared" si="5"/>
        <v>3</v>
      </c>
      <c r="N87" s="1">
        <v>0</v>
      </c>
      <c r="O87" s="1">
        <v>0</v>
      </c>
      <c r="P87" s="14">
        <f t="shared" si="6"/>
        <v>0</v>
      </c>
      <c r="Q87" s="14">
        <f t="shared" si="7"/>
        <v>3</v>
      </c>
    </row>
    <row r="88" spans="9:19" x14ac:dyDescent="0.35">
      <c r="I88" s="1">
        <v>50</v>
      </c>
      <c r="J88" s="20" t="s">
        <v>141</v>
      </c>
      <c r="K88" s="1">
        <v>2</v>
      </c>
      <c r="L88" s="1">
        <v>0</v>
      </c>
      <c r="M88" s="14">
        <f t="shared" si="5"/>
        <v>2</v>
      </c>
      <c r="N88" s="1">
        <v>0</v>
      </c>
      <c r="O88" s="1">
        <v>0</v>
      </c>
      <c r="P88" s="14">
        <f t="shared" si="6"/>
        <v>0</v>
      </c>
      <c r="Q88" s="14">
        <f t="shared" si="7"/>
        <v>2</v>
      </c>
    </row>
    <row r="89" spans="9:19" ht="29" x14ac:dyDescent="0.35">
      <c r="I89" s="1">
        <v>51</v>
      </c>
      <c r="J89" s="20" t="s">
        <v>142</v>
      </c>
      <c r="K89" s="1">
        <v>1</v>
      </c>
      <c r="L89" s="1">
        <v>0</v>
      </c>
      <c r="M89" s="14">
        <f t="shared" si="5"/>
        <v>1</v>
      </c>
      <c r="N89" s="1">
        <v>0</v>
      </c>
      <c r="O89" s="1">
        <v>0</v>
      </c>
      <c r="P89" s="14">
        <f t="shared" si="6"/>
        <v>0</v>
      </c>
      <c r="Q89" s="14">
        <f t="shared" si="7"/>
        <v>1</v>
      </c>
    </row>
    <row r="90" spans="9:19" ht="29" x14ac:dyDescent="0.35">
      <c r="I90" s="1">
        <v>52</v>
      </c>
      <c r="J90" s="20" t="s">
        <v>143</v>
      </c>
      <c r="K90" s="1">
        <v>5</v>
      </c>
      <c r="L90" s="1">
        <v>3</v>
      </c>
      <c r="M90" s="14">
        <f t="shared" si="5"/>
        <v>8</v>
      </c>
      <c r="N90" s="1">
        <v>0</v>
      </c>
      <c r="O90" s="1">
        <v>0</v>
      </c>
      <c r="P90" s="14">
        <f t="shared" si="6"/>
        <v>0</v>
      </c>
      <c r="Q90" s="14">
        <f t="shared" si="7"/>
        <v>8</v>
      </c>
    </row>
    <row r="91" spans="9:19" ht="29" x14ac:dyDescent="0.35">
      <c r="I91" s="1">
        <v>53</v>
      </c>
      <c r="J91" s="20" t="s">
        <v>144</v>
      </c>
      <c r="K91" s="1">
        <v>1</v>
      </c>
      <c r="L91" s="1">
        <v>0</v>
      </c>
      <c r="M91" s="14">
        <f t="shared" si="5"/>
        <v>1</v>
      </c>
      <c r="N91" s="1">
        <v>0</v>
      </c>
      <c r="O91" s="1">
        <v>0</v>
      </c>
      <c r="P91" s="14">
        <f t="shared" si="6"/>
        <v>0</v>
      </c>
      <c r="Q91" s="14">
        <f t="shared" si="7"/>
        <v>1</v>
      </c>
    </row>
    <row r="92" spans="9:19" x14ac:dyDescent="0.35">
      <c r="I92" s="1">
        <v>54</v>
      </c>
      <c r="J92" s="20" t="s">
        <v>145</v>
      </c>
      <c r="K92" s="1">
        <v>1</v>
      </c>
      <c r="L92" s="1">
        <v>1</v>
      </c>
      <c r="M92" s="14">
        <f t="shared" si="5"/>
        <v>2</v>
      </c>
      <c r="N92" s="1">
        <v>0</v>
      </c>
      <c r="O92" s="1">
        <v>0</v>
      </c>
      <c r="P92" s="14">
        <f t="shared" si="6"/>
        <v>0</v>
      </c>
      <c r="Q92" s="14">
        <f t="shared" si="7"/>
        <v>2</v>
      </c>
    </row>
    <row r="93" spans="9:19" ht="29" x14ac:dyDescent="0.35">
      <c r="I93" s="1">
        <v>55</v>
      </c>
      <c r="J93" s="32" t="s">
        <v>146</v>
      </c>
      <c r="K93" s="1">
        <v>0</v>
      </c>
      <c r="L93" s="1">
        <v>2</v>
      </c>
      <c r="M93" s="14">
        <f t="shared" si="5"/>
        <v>2</v>
      </c>
      <c r="N93" s="1">
        <v>0</v>
      </c>
      <c r="O93" s="1">
        <v>0</v>
      </c>
      <c r="P93" s="14">
        <f t="shared" si="6"/>
        <v>0</v>
      </c>
      <c r="Q93" s="14">
        <f t="shared" si="7"/>
        <v>2</v>
      </c>
    </row>
    <row r="94" spans="9:19" ht="29" x14ac:dyDescent="0.35">
      <c r="I94" s="1">
        <v>56</v>
      </c>
      <c r="J94" s="20" t="s">
        <v>147</v>
      </c>
      <c r="K94" s="1">
        <v>2</v>
      </c>
      <c r="L94" s="1">
        <v>1</v>
      </c>
      <c r="M94" s="14">
        <f t="shared" si="5"/>
        <v>3</v>
      </c>
      <c r="N94" s="1">
        <v>0</v>
      </c>
      <c r="O94" s="1">
        <v>0</v>
      </c>
      <c r="P94" s="14">
        <f t="shared" si="6"/>
        <v>0</v>
      </c>
      <c r="Q94" s="14">
        <f t="shared" si="7"/>
        <v>3</v>
      </c>
    </row>
    <row r="95" spans="9:19" ht="29" x14ac:dyDescent="0.35">
      <c r="I95" s="1">
        <v>57</v>
      </c>
      <c r="J95" s="20" t="s">
        <v>148</v>
      </c>
      <c r="K95" s="1">
        <v>4</v>
      </c>
      <c r="L95" s="1">
        <v>1</v>
      </c>
      <c r="M95" s="14">
        <f t="shared" si="5"/>
        <v>5</v>
      </c>
      <c r="N95" s="1">
        <v>0</v>
      </c>
      <c r="O95" s="1">
        <v>0</v>
      </c>
      <c r="P95" s="14">
        <f t="shared" si="6"/>
        <v>0</v>
      </c>
      <c r="Q95" s="14">
        <f t="shared" si="7"/>
        <v>5</v>
      </c>
    </row>
    <row r="96" spans="9:19" ht="29" x14ac:dyDescent="0.35">
      <c r="I96" s="1">
        <v>58</v>
      </c>
      <c r="J96" s="20" t="s">
        <v>149</v>
      </c>
      <c r="K96" s="1">
        <v>0</v>
      </c>
      <c r="L96" s="1">
        <v>1</v>
      </c>
      <c r="M96" s="14">
        <f t="shared" si="5"/>
        <v>1</v>
      </c>
      <c r="N96" s="1">
        <v>0</v>
      </c>
      <c r="O96" s="1">
        <v>0</v>
      </c>
      <c r="P96" s="14">
        <f t="shared" si="6"/>
        <v>0</v>
      </c>
      <c r="Q96" s="14">
        <f t="shared" si="7"/>
        <v>1</v>
      </c>
    </row>
    <row r="97" spans="9:17" x14ac:dyDescent="0.35">
      <c r="I97" s="1">
        <v>59</v>
      </c>
      <c r="J97" s="20" t="s">
        <v>150</v>
      </c>
      <c r="K97" s="1">
        <v>0</v>
      </c>
      <c r="L97" s="1">
        <v>2</v>
      </c>
      <c r="M97" s="14">
        <f t="shared" si="5"/>
        <v>2</v>
      </c>
      <c r="N97" s="1">
        <v>0</v>
      </c>
      <c r="O97" s="1">
        <v>0</v>
      </c>
      <c r="P97" s="14">
        <f t="shared" si="6"/>
        <v>0</v>
      </c>
      <c r="Q97" s="14">
        <f t="shared" si="7"/>
        <v>2</v>
      </c>
    </row>
    <row r="98" spans="9:17" x14ac:dyDescent="0.35">
      <c r="I98" s="1">
        <v>60</v>
      </c>
      <c r="J98" s="20" t="s">
        <v>151</v>
      </c>
      <c r="K98" s="1">
        <v>2</v>
      </c>
      <c r="L98" s="1">
        <v>3</v>
      </c>
      <c r="M98" s="14">
        <f t="shared" si="5"/>
        <v>5</v>
      </c>
      <c r="N98" s="1">
        <v>0</v>
      </c>
      <c r="O98" s="1">
        <v>0</v>
      </c>
      <c r="P98" s="14">
        <f t="shared" si="6"/>
        <v>0</v>
      </c>
      <c r="Q98" s="14">
        <f t="shared" si="7"/>
        <v>5</v>
      </c>
    </row>
    <row r="99" spans="9:17" x14ac:dyDescent="0.35">
      <c r="I99" s="1">
        <v>61</v>
      </c>
      <c r="J99" s="20" t="s">
        <v>152</v>
      </c>
      <c r="K99" s="1">
        <v>1</v>
      </c>
      <c r="L99" s="1">
        <v>1</v>
      </c>
      <c r="M99" s="14">
        <f t="shared" si="5"/>
        <v>2</v>
      </c>
      <c r="N99" s="1">
        <v>0</v>
      </c>
      <c r="O99" s="1">
        <v>0</v>
      </c>
      <c r="P99" s="14">
        <f t="shared" si="6"/>
        <v>0</v>
      </c>
      <c r="Q99" s="14">
        <f t="shared" si="7"/>
        <v>2</v>
      </c>
    </row>
    <row r="100" spans="9:17" ht="29" x14ac:dyDescent="0.35">
      <c r="I100" s="1">
        <v>62</v>
      </c>
      <c r="J100" s="20" t="s">
        <v>153</v>
      </c>
      <c r="K100" s="1">
        <v>7</v>
      </c>
      <c r="L100" s="1">
        <v>19</v>
      </c>
      <c r="M100" s="14">
        <f t="shared" si="5"/>
        <v>26</v>
      </c>
      <c r="N100" s="1">
        <v>0</v>
      </c>
      <c r="O100" s="1">
        <v>2</v>
      </c>
      <c r="P100" s="14">
        <f t="shared" si="6"/>
        <v>2</v>
      </c>
      <c r="Q100" s="14">
        <f t="shared" si="7"/>
        <v>28</v>
      </c>
    </row>
    <row r="101" spans="9:17" x14ac:dyDescent="0.35">
      <c r="I101" s="1">
        <v>63</v>
      </c>
      <c r="J101" s="20" t="s">
        <v>154</v>
      </c>
      <c r="K101" s="1">
        <v>5</v>
      </c>
      <c r="L101" s="1">
        <v>3</v>
      </c>
      <c r="M101" s="14">
        <f t="shared" si="5"/>
        <v>8</v>
      </c>
      <c r="N101" s="1">
        <v>0</v>
      </c>
      <c r="O101" s="1">
        <v>0</v>
      </c>
      <c r="P101" s="14">
        <f t="shared" si="6"/>
        <v>0</v>
      </c>
      <c r="Q101" s="14">
        <f t="shared" si="7"/>
        <v>8</v>
      </c>
    </row>
    <row r="102" spans="9:17" ht="29" x14ac:dyDescent="0.35">
      <c r="I102" s="1">
        <v>64</v>
      </c>
      <c r="J102" s="20" t="s">
        <v>155</v>
      </c>
      <c r="K102" s="1">
        <v>1</v>
      </c>
      <c r="L102" s="1">
        <v>3</v>
      </c>
      <c r="M102" s="14">
        <f t="shared" si="5"/>
        <v>4</v>
      </c>
      <c r="N102" s="1">
        <v>0</v>
      </c>
      <c r="O102" s="1">
        <v>0</v>
      </c>
      <c r="P102" s="14">
        <f t="shared" si="6"/>
        <v>0</v>
      </c>
      <c r="Q102" s="14">
        <f t="shared" si="7"/>
        <v>4</v>
      </c>
    </row>
    <row r="103" spans="9:17" x14ac:dyDescent="0.35">
      <c r="I103" s="1">
        <v>65</v>
      </c>
      <c r="J103" s="20" t="s">
        <v>156</v>
      </c>
      <c r="K103" s="1">
        <v>34</v>
      </c>
      <c r="L103" s="1">
        <v>22</v>
      </c>
      <c r="M103" s="14">
        <f t="shared" si="5"/>
        <v>56</v>
      </c>
      <c r="N103" s="1">
        <v>4</v>
      </c>
      <c r="O103" s="1">
        <v>4</v>
      </c>
      <c r="P103" s="14">
        <f t="shared" si="6"/>
        <v>8</v>
      </c>
      <c r="Q103" s="14">
        <f t="shared" si="7"/>
        <v>64</v>
      </c>
    </row>
    <row r="104" spans="9:17" x14ac:dyDescent="0.35">
      <c r="I104" s="1">
        <v>66</v>
      </c>
      <c r="J104" s="20" t="s">
        <v>157</v>
      </c>
      <c r="K104" s="1">
        <v>1</v>
      </c>
      <c r="L104" s="1">
        <v>4</v>
      </c>
      <c r="M104" s="14">
        <f t="shared" ref="M104:M125" si="8">K104+L104</f>
        <v>5</v>
      </c>
      <c r="N104" s="1">
        <v>0</v>
      </c>
      <c r="O104" s="1">
        <v>0</v>
      </c>
      <c r="P104" s="14">
        <f t="shared" ref="P104:P125" si="9">N104+O104</f>
        <v>0</v>
      </c>
      <c r="Q104" s="14">
        <f t="shared" ref="Q104:Q125" si="10">M104+P104</f>
        <v>5</v>
      </c>
    </row>
    <row r="105" spans="9:17" ht="29" x14ac:dyDescent="0.35">
      <c r="I105" s="1">
        <v>67</v>
      </c>
      <c r="J105" s="20" t="s">
        <v>158</v>
      </c>
      <c r="K105" s="1">
        <v>0</v>
      </c>
      <c r="L105" s="1">
        <v>1</v>
      </c>
      <c r="M105" s="14">
        <f t="shared" si="8"/>
        <v>1</v>
      </c>
      <c r="N105" s="1">
        <v>0</v>
      </c>
      <c r="O105" s="1">
        <v>0</v>
      </c>
      <c r="P105" s="14">
        <f t="shared" si="9"/>
        <v>0</v>
      </c>
      <c r="Q105" s="14">
        <f t="shared" si="10"/>
        <v>1</v>
      </c>
    </row>
    <row r="106" spans="9:17" x14ac:dyDescent="0.35">
      <c r="I106" s="1">
        <v>68</v>
      </c>
      <c r="J106" s="20" t="s">
        <v>159</v>
      </c>
      <c r="K106" s="1">
        <v>22</v>
      </c>
      <c r="L106" s="1">
        <v>68</v>
      </c>
      <c r="M106" s="14">
        <f t="shared" si="8"/>
        <v>90</v>
      </c>
      <c r="N106" s="1">
        <v>82</v>
      </c>
      <c r="O106" s="1">
        <v>205</v>
      </c>
      <c r="P106" s="14">
        <f t="shared" si="9"/>
        <v>287</v>
      </c>
      <c r="Q106" s="14">
        <f t="shared" si="10"/>
        <v>377</v>
      </c>
    </row>
    <row r="107" spans="9:17" x14ac:dyDescent="0.35">
      <c r="I107" s="1">
        <v>69</v>
      </c>
      <c r="J107" s="20" t="s">
        <v>160</v>
      </c>
      <c r="K107" s="1">
        <v>0</v>
      </c>
      <c r="L107" s="1">
        <v>0</v>
      </c>
      <c r="M107" s="14">
        <f t="shared" si="8"/>
        <v>0</v>
      </c>
      <c r="N107" s="1">
        <v>3</v>
      </c>
      <c r="O107" s="1">
        <v>6</v>
      </c>
      <c r="P107" s="14">
        <f t="shared" si="9"/>
        <v>9</v>
      </c>
      <c r="Q107" s="14">
        <f t="shared" si="10"/>
        <v>9</v>
      </c>
    </row>
    <row r="108" spans="9:17" x14ac:dyDescent="0.35">
      <c r="I108" s="1">
        <v>70</v>
      </c>
      <c r="J108" s="20" t="s">
        <v>161</v>
      </c>
      <c r="K108" s="1">
        <v>0</v>
      </c>
      <c r="L108" s="1">
        <v>0</v>
      </c>
      <c r="M108" s="14">
        <f t="shared" si="8"/>
        <v>0</v>
      </c>
      <c r="N108" s="1">
        <v>0</v>
      </c>
      <c r="O108" s="1">
        <v>2</v>
      </c>
      <c r="P108" s="14">
        <f t="shared" si="9"/>
        <v>2</v>
      </c>
      <c r="Q108" s="14">
        <f t="shared" si="10"/>
        <v>2</v>
      </c>
    </row>
    <row r="109" spans="9:17" x14ac:dyDescent="0.35">
      <c r="I109" s="1">
        <v>71</v>
      </c>
      <c r="J109" s="20" t="s">
        <v>162</v>
      </c>
      <c r="K109" s="1">
        <v>1</v>
      </c>
      <c r="L109" s="1">
        <v>1</v>
      </c>
      <c r="M109" s="14">
        <f t="shared" si="8"/>
        <v>2</v>
      </c>
      <c r="N109" s="1">
        <v>0</v>
      </c>
      <c r="O109" s="1">
        <v>0</v>
      </c>
      <c r="P109" s="14">
        <f t="shared" si="9"/>
        <v>0</v>
      </c>
      <c r="Q109" s="14">
        <f t="shared" si="10"/>
        <v>2</v>
      </c>
    </row>
    <row r="110" spans="9:17" x14ac:dyDescent="0.35">
      <c r="I110" s="1">
        <v>72</v>
      </c>
      <c r="J110" s="20" t="s">
        <v>163</v>
      </c>
      <c r="K110" s="1">
        <v>20</v>
      </c>
      <c r="L110" s="1">
        <v>8</v>
      </c>
      <c r="M110" s="14">
        <f t="shared" si="8"/>
        <v>28</v>
      </c>
      <c r="N110" s="1">
        <v>0</v>
      </c>
      <c r="O110" s="1">
        <v>0</v>
      </c>
      <c r="P110" s="14">
        <f t="shared" si="9"/>
        <v>0</v>
      </c>
      <c r="Q110" s="14">
        <f t="shared" si="10"/>
        <v>28</v>
      </c>
    </row>
    <row r="111" spans="9:17" x14ac:dyDescent="0.35">
      <c r="I111" s="1">
        <v>73</v>
      </c>
      <c r="J111" s="20" t="s">
        <v>164</v>
      </c>
      <c r="K111" s="1">
        <v>13</v>
      </c>
      <c r="L111" s="1">
        <v>3</v>
      </c>
      <c r="M111" s="14">
        <f t="shared" si="8"/>
        <v>16</v>
      </c>
      <c r="N111" s="1">
        <v>31</v>
      </c>
      <c r="O111" s="1">
        <v>7</v>
      </c>
      <c r="P111" s="14">
        <f t="shared" si="9"/>
        <v>38</v>
      </c>
      <c r="Q111" s="14">
        <f t="shared" si="10"/>
        <v>54</v>
      </c>
    </row>
    <row r="112" spans="9:17" ht="29" x14ac:dyDescent="0.35">
      <c r="I112" s="1">
        <v>74</v>
      </c>
      <c r="J112" s="20" t="s">
        <v>165</v>
      </c>
      <c r="K112" s="1">
        <v>1</v>
      </c>
      <c r="L112" s="1">
        <v>0</v>
      </c>
      <c r="M112" s="14">
        <f t="shared" si="8"/>
        <v>1</v>
      </c>
      <c r="N112" s="1">
        <v>0</v>
      </c>
      <c r="O112" s="1">
        <v>0</v>
      </c>
      <c r="P112" s="14">
        <f t="shared" si="9"/>
        <v>0</v>
      </c>
      <c r="Q112" s="14">
        <f t="shared" si="10"/>
        <v>1</v>
      </c>
    </row>
    <row r="113" spans="9:17" x14ac:dyDescent="0.35">
      <c r="I113" s="1">
        <v>75</v>
      </c>
      <c r="J113" s="20" t="s">
        <v>166</v>
      </c>
      <c r="K113" s="1">
        <v>4</v>
      </c>
      <c r="L113" s="1">
        <v>1</v>
      </c>
      <c r="M113" s="14">
        <f t="shared" si="8"/>
        <v>5</v>
      </c>
      <c r="N113" s="1">
        <v>0</v>
      </c>
      <c r="O113" s="1">
        <v>0</v>
      </c>
      <c r="P113" s="14">
        <f t="shared" si="9"/>
        <v>0</v>
      </c>
      <c r="Q113" s="14">
        <f t="shared" si="10"/>
        <v>5</v>
      </c>
    </row>
    <row r="114" spans="9:17" ht="29" x14ac:dyDescent="0.35">
      <c r="I114" s="1">
        <v>76</v>
      </c>
      <c r="J114" s="20" t="s">
        <v>167</v>
      </c>
      <c r="K114" s="1">
        <v>2</v>
      </c>
      <c r="L114" s="1">
        <v>2</v>
      </c>
      <c r="M114" s="14">
        <f t="shared" si="8"/>
        <v>4</v>
      </c>
      <c r="N114" s="1">
        <v>5</v>
      </c>
      <c r="O114" s="1">
        <v>8</v>
      </c>
      <c r="P114" s="14">
        <f t="shared" si="9"/>
        <v>13</v>
      </c>
      <c r="Q114" s="14">
        <f t="shared" si="10"/>
        <v>17</v>
      </c>
    </row>
    <row r="115" spans="9:17" x14ac:dyDescent="0.35">
      <c r="I115" s="1">
        <v>77</v>
      </c>
      <c r="J115" s="20" t="s">
        <v>168</v>
      </c>
      <c r="K115" s="1">
        <v>0</v>
      </c>
      <c r="L115" s="1">
        <v>5</v>
      </c>
      <c r="M115" s="14">
        <f t="shared" si="8"/>
        <v>5</v>
      </c>
      <c r="N115" s="1">
        <v>1</v>
      </c>
      <c r="O115" s="1">
        <v>1</v>
      </c>
      <c r="P115" s="14">
        <f t="shared" si="9"/>
        <v>2</v>
      </c>
      <c r="Q115" s="14">
        <f t="shared" si="10"/>
        <v>7</v>
      </c>
    </row>
    <row r="116" spans="9:17" x14ac:dyDescent="0.35">
      <c r="I116" s="1">
        <v>78</v>
      </c>
      <c r="J116" s="20" t="s">
        <v>169</v>
      </c>
      <c r="K116" s="1">
        <v>0</v>
      </c>
      <c r="L116" s="1">
        <v>1</v>
      </c>
      <c r="M116" s="14">
        <f t="shared" si="8"/>
        <v>1</v>
      </c>
      <c r="N116" s="1">
        <v>0</v>
      </c>
      <c r="O116" s="1">
        <v>4</v>
      </c>
      <c r="P116" s="14">
        <f t="shared" si="9"/>
        <v>4</v>
      </c>
      <c r="Q116" s="14">
        <f t="shared" si="10"/>
        <v>5</v>
      </c>
    </row>
    <row r="117" spans="9:17" x14ac:dyDescent="0.35">
      <c r="I117" s="1">
        <v>79</v>
      </c>
      <c r="J117" s="20" t="s">
        <v>170</v>
      </c>
      <c r="K117" s="1">
        <v>1</v>
      </c>
      <c r="L117" s="1">
        <v>0</v>
      </c>
      <c r="M117" s="14">
        <f t="shared" si="8"/>
        <v>1</v>
      </c>
      <c r="N117" s="1"/>
      <c r="O117" s="1"/>
      <c r="P117" s="14">
        <f t="shared" si="9"/>
        <v>0</v>
      </c>
      <c r="Q117" s="14">
        <f t="shared" si="10"/>
        <v>1</v>
      </c>
    </row>
    <row r="118" spans="9:17" x14ac:dyDescent="0.35">
      <c r="I118" s="1">
        <v>80</v>
      </c>
      <c r="J118" s="20" t="s">
        <v>171</v>
      </c>
      <c r="K118" s="1">
        <v>4</v>
      </c>
      <c r="L118" s="1">
        <v>9</v>
      </c>
      <c r="M118" s="14">
        <f t="shared" si="8"/>
        <v>13</v>
      </c>
      <c r="N118" s="1">
        <v>2</v>
      </c>
      <c r="O118" s="1">
        <v>4</v>
      </c>
      <c r="P118" s="14">
        <f t="shared" si="9"/>
        <v>6</v>
      </c>
      <c r="Q118" s="14">
        <f t="shared" si="10"/>
        <v>19</v>
      </c>
    </row>
    <row r="119" spans="9:17" x14ac:dyDescent="0.35">
      <c r="I119" s="1">
        <v>81</v>
      </c>
      <c r="J119" s="20" t="s">
        <v>172</v>
      </c>
      <c r="K119" s="1">
        <v>1</v>
      </c>
      <c r="L119" s="1">
        <v>1</v>
      </c>
      <c r="M119" s="14">
        <f t="shared" si="8"/>
        <v>2</v>
      </c>
      <c r="N119" s="1">
        <v>0</v>
      </c>
      <c r="O119" s="1">
        <v>0</v>
      </c>
      <c r="P119" s="14">
        <f t="shared" si="9"/>
        <v>0</v>
      </c>
      <c r="Q119" s="14">
        <f t="shared" si="10"/>
        <v>2</v>
      </c>
    </row>
    <row r="120" spans="9:17" x14ac:dyDescent="0.35">
      <c r="I120" s="1">
        <v>82</v>
      </c>
      <c r="J120" s="20" t="s">
        <v>173</v>
      </c>
      <c r="K120" s="1">
        <v>4</v>
      </c>
      <c r="L120" s="1">
        <v>0</v>
      </c>
      <c r="M120" s="14">
        <f t="shared" si="8"/>
        <v>4</v>
      </c>
      <c r="N120" s="1">
        <v>1</v>
      </c>
      <c r="O120" s="1">
        <v>0</v>
      </c>
      <c r="P120" s="14">
        <f t="shared" si="9"/>
        <v>1</v>
      </c>
      <c r="Q120" s="14">
        <f t="shared" si="10"/>
        <v>5</v>
      </c>
    </row>
    <row r="121" spans="9:17" x14ac:dyDescent="0.35">
      <c r="I121" s="1">
        <v>83</v>
      </c>
      <c r="J121" s="20" t="s">
        <v>174</v>
      </c>
      <c r="K121" s="1">
        <v>3</v>
      </c>
      <c r="L121" s="1">
        <v>1</v>
      </c>
      <c r="M121" s="14">
        <f t="shared" si="8"/>
        <v>4</v>
      </c>
      <c r="N121" s="1">
        <v>1</v>
      </c>
      <c r="O121" s="1">
        <v>0</v>
      </c>
      <c r="P121" s="14">
        <f t="shared" si="9"/>
        <v>1</v>
      </c>
      <c r="Q121" s="14">
        <f t="shared" si="10"/>
        <v>5</v>
      </c>
    </row>
    <row r="122" spans="9:17" ht="29" x14ac:dyDescent="0.35">
      <c r="I122" s="1">
        <v>84</v>
      </c>
      <c r="J122" s="20" t="s">
        <v>175</v>
      </c>
      <c r="K122" s="1">
        <v>3</v>
      </c>
      <c r="L122" s="1">
        <v>0</v>
      </c>
      <c r="M122" s="14">
        <f t="shared" si="8"/>
        <v>3</v>
      </c>
      <c r="N122" s="1">
        <v>0</v>
      </c>
      <c r="O122" s="1">
        <v>0</v>
      </c>
      <c r="P122" s="14">
        <f t="shared" si="9"/>
        <v>0</v>
      </c>
      <c r="Q122" s="14">
        <f t="shared" si="10"/>
        <v>3</v>
      </c>
    </row>
    <row r="123" spans="9:17" ht="29" x14ac:dyDescent="0.35">
      <c r="I123" s="1">
        <v>85</v>
      </c>
      <c r="J123" s="20" t="s">
        <v>176</v>
      </c>
      <c r="K123" s="1">
        <v>2</v>
      </c>
      <c r="L123" s="1">
        <v>0</v>
      </c>
      <c r="M123" s="14">
        <f t="shared" si="8"/>
        <v>2</v>
      </c>
      <c r="N123" s="1">
        <v>0</v>
      </c>
      <c r="O123" s="1">
        <v>0</v>
      </c>
      <c r="P123" s="14">
        <f t="shared" si="9"/>
        <v>0</v>
      </c>
      <c r="Q123" s="14">
        <f t="shared" si="10"/>
        <v>2</v>
      </c>
    </row>
    <row r="124" spans="9:17" x14ac:dyDescent="0.35">
      <c r="I124" s="1">
        <v>86</v>
      </c>
      <c r="J124" s="20" t="s">
        <v>177</v>
      </c>
      <c r="K124" s="1">
        <v>0</v>
      </c>
      <c r="L124" s="1">
        <v>0</v>
      </c>
      <c r="M124" s="14">
        <f t="shared" si="8"/>
        <v>0</v>
      </c>
      <c r="N124" s="1">
        <v>1</v>
      </c>
      <c r="O124" s="1">
        <v>0</v>
      </c>
      <c r="P124" s="14">
        <f t="shared" si="9"/>
        <v>1</v>
      </c>
      <c r="Q124" s="14">
        <f t="shared" si="10"/>
        <v>1</v>
      </c>
    </row>
    <row r="125" spans="9:17" ht="29" x14ac:dyDescent="0.35">
      <c r="I125" s="1">
        <v>87</v>
      </c>
      <c r="J125" s="20" t="s">
        <v>178</v>
      </c>
      <c r="K125" s="1">
        <v>1</v>
      </c>
      <c r="L125" s="1">
        <v>2</v>
      </c>
      <c r="M125" s="14">
        <f t="shared" si="8"/>
        <v>3</v>
      </c>
      <c r="N125" s="1">
        <v>0</v>
      </c>
      <c r="O125" s="1">
        <v>0</v>
      </c>
      <c r="P125" s="14">
        <f t="shared" si="9"/>
        <v>0</v>
      </c>
      <c r="Q125" s="14">
        <f t="shared" si="10"/>
        <v>3</v>
      </c>
    </row>
    <row r="126" spans="9:17" x14ac:dyDescent="0.35">
      <c r="I126" s="47" t="s">
        <v>9</v>
      </c>
      <c r="J126" s="47"/>
      <c r="K126" s="14">
        <f t="shared" ref="K126:Q126" si="11">SUM(K39:K125)</f>
        <v>838</v>
      </c>
      <c r="L126" s="14">
        <f t="shared" si="11"/>
        <v>1427</v>
      </c>
      <c r="M126" s="14">
        <f t="shared" si="11"/>
        <v>2265</v>
      </c>
      <c r="N126" s="14">
        <f t="shared" si="11"/>
        <v>170</v>
      </c>
      <c r="O126" s="14">
        <f t="shared" si="11"/>
        <v>449</v>
      </c>
      <c r="P126" s="14">
        <f t="shared" si="11"/>
        <v>619</v>
      </c>
      <c r="Q126" s="14">
        <f t="shared" si="11"/>
        <v>2884</v>
      </c>
    </row>
  </sheetData>
  <mergeCells count="42">
    <mergeCell ref="Q21:R21"/>
    <mergeCell ref="Q30:R30"/>
    <mergeCell ref="O27:O28"/>
    <mergeCell ref="I33:J33"/>
    <mergeCell ref="I19:I20"/>
    <mergeCell ref="I24:J24"/>
    <mergeCell ref="K27:N27"/>
    <mergeCell ref="J27:J28"/>
    <mergeCell ref="A38:B38"/>
    <mergeCell ref="P37:P38"/>
    <mergeCell ref="Q36:Q38"/>
    <mergeCell ref="M37:M38"/>
    <mergeCell ref="I126:J126"/>
    <mergeCell ref="I36:I38"/>
    <mergeCell ref="J36:J38"/>
    <mergeCell ref="K37:L37"/>
    <mergeCell ref="N37:O37"/>
    <mergeCell ref="K36:P36"/>
    <mergeCell ref="A30:B30"/>
    <mergeCell ref="I6:I7"/>
    <mergeCell ref="J6:J7"/>
    <mergeCell ref="A32:A33"/>
    <mergeCell ref="B32:B33"/>
    <mergeCell ref="C32:F32"/>
    <mergeCell ref="G32:G33"/>
    <mergeCell ref="B6:B7"/>
    <mergeCell ref="A6:A7"/>
    <mergeCell ref="C6:F6"/>
    <mergeCell ref="G6:G7"/>
    <mergeCell ref="C11:F11"/>
    <mergeCell ref="G11:G12"/>
    <mergeCell ref="B11:B12"/>
    <mergeCell ref="A11:A12"/>
    <mergeCell ref="I27:I28"/>
    <mergeCell ref="J2:S4"/>
    <mergeCell ref="O6:O7"/>
    <mergeCell ref="I17:J17"/>
    <mergeCell ref="J19:J20"/>
    <mergeCell ref="K19:N19"/>
    <mergeCell ref="O19:O20"/>
    <mergeCell ref="K6:N6"/>
    <mergeCell ref="Q15:R15"/>
  </mergeCells>
  <pageMargins left="0.7" right="0.7" top="0.75" bottom="0.75" header="0.3" footer="0.3"/>
  <pageSetup paperSize="1000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EA2C5-3277-45A8-AAE9-A3817C784E5C}">
  <sheetPr codeName="Sheet2"/>
  <dimension ref="A2:W21"/>
  <sheetViews>
    <sheetView workbookViewId="0">
      <selection activeCell="B23" sqref="B23"/>
    </sheetView>
  </sheetViews>
  <sheetFormatPr defaultRowHeight="14.5" x14ac:dyDescent="0.35"/>
  <cols>
    <col min="2" max="2" width="20.81640625" customWidth="1"/>
    <col min="8" max="8" width="3.81640625" customWidth="1"/>
    <col min="10" max="10" width="13" customWidth="1"/>
    <col min="18" max="18" width="12.54296875" bestFit="1" customWidth="1"/>
  </cols>
  <sheetData>
    <row r="2" spans="1:23" ht="42" customHeight="1" x14ac:dyDescent="0.35">
      <c r="B2" s="51" t="s">
        <v>179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3"/>
    </row>
    <row r="3" spans="1:23" x14ac:dyDescent="0.35">
      <c r="A3" s="28" t="s">
        <v>84</v>
      </c>
      <c r="I3" s="28" t="s">
        <v>85</v>
      </c>
    </row>
    <row r="4" spans="1:23" x14ac:dyDescent="0.35">
      <c r="A4" s="47" t="s">
        <v>3</v>
      </c>
      <c r="B4" s="47" t="s">
        <v>4</v>
      </c>
      <c r="C4" s="47" t="s">
        <v>5</v>
      </c>
      <c r="D4" s="47"/>
      <c r="E4" s="47"/>
      <c r="F4" s="47"/>
      <c r="G4" s="47" t="s">
        <v>9</v>
      </c>
      <c r="I4" s="47" t="s">
        <v>3</v>
      </c>
      <c r="J4" s="47" t="s">
        <v>31</v>
      </c>
      <c r="K4" s="47" t="s">
        <v>5</v>
      </c>
      <c r="L4" s="47"/>
      <c r="M4" s="47"/>
      <c r="N4" s="47"/>
      <c r="O4" s="47" t="s">
        <v>9</v>
      </c>
      <c r="Q4" t="s">
        <v>50</v>
      </c>
    </row>
    <row r="5" spans="1:23" x14ac:dyDescent="0.35">
      <c r="A5" s="47"/>
      <c r="B5" s="47"/>
      <c r="C5" s="29" t="s">
        <v>6</v>
      </c>
      <c r="D5" s="29" t="s">
        <v>7</v>
      </c>
      <c r="E5" s="29" t="s">
        <v>8</v>
      </c>
      <c r="F5" s="29" t="s">
        <v>7</v>
      </c>
      <c r="G5" s="47"/>
      <c r="I5" s="47"/>
      <c r="J5" s="47"/>
      <c r="K5" s="14" t="s">
        <v>6</v>
      </c>
      <c r="L5" s="14" t="s">
        <v>7</v>
      </c>
      <c r="M5" s="14" t="s">
        <v>8</v>
      </c>
      <c r="N5" s="14" t="s">
        <v>7</v>
      </c>
      <c r="O5" s="47"/>
      <c r="Q5" s="47" t="s">
        <v>3</v>
      </c>
      <c r="R5" s="47" t="s">
        <v>51</v>
      </c>
      <c r="S5" s="47" t="s">
        <v>5</v>
      </c>
      <c r="T5" s="47"/>
      <c r="U5" s="47"/>
      <c r="V5" s="47"/>
      <c r="W5" s="47" t="s">
        <v>9</v>
      </c>
    </row>
    <row r="6" spans="1:23" ht="15.5" x14ac:dyDescent="0.35">
      <c r="A6" s="1">
        <v>1</v>
      </c>
      <c r="B6" s="1" t="s">
        <v>10</v>
      </c>
      <c r="C6" s="14">
        <v>130</v>
      </c>
      <c r="D6" s="9">
        <f>C6/G6*100</f>
        <v>25.390625</v>
      </c>
      <c r="E6" s="14">
        <v>382</v>
      </c>
      <c r="F6" s="9">
        <f>E6/G6*100</f>
        <v>74.609375</v>
      </c>
      <c r="G6" s="26">
        <f>C6+E6</f>
        <v>512</v>
      </c>
      <c r="I6" s="1">
        <v>1</v>
      </c>
      <c r="J6" s="3" t="s">
        <v>33</v>
      </c>
      <c r="K6" s="1">
        <v>0</v>
      </c>
      <c r="L6" s="2"/>
      <c r="M6" s="1">
        <v>0</v>
      </c>
      <c r="N6" s="2"/>
      <c r="O6" s="1">
        <f>K6+M6</f>
        <v>0</v>
      </c>
      <c r="Q6" s="47"/>
      <c r="R6" s="47"/>
      <c r="S6" s="14" t="s">
        <v>6</v>
      </c>
      <c r="T6" s="14" t="s">
        <v>7</v>
      </c>
      <c r="U6" s="14" t="s">
        <v>8</v>
      </c>
      <c r="V6" s="14" t="s">
        <v>7</v>
      </c>
      <c r="W6" s="47"/>
    </row>
    <row r="7" spans="1:23" x14ac:dyDescent="0.35">
      <c r="I7" s="1">
        <v>2</v>
      </c>
      <c r="J7" s="3" t="s">
        <v>86</v>
      </c>
      <c r="K7" s="1">
        <v>25</v>
      </c>
      <c r="L7" s="2"/>
      <c r="M7" s="1">
        <v>2</v>
      </c>
      <c r="N7" s="2"/>
      <c r="O7" s="1">
        <f>K7+M7</f>
        <v>27</v>
      </c>
      <c r="Q7" s="1">
        <v>1</v>
      </c>
      <c r="R7" s="2" t="s">
        <v>52</v>
      </c>
      <c r="S7" s="1">
        <v>0</v>
      </c>
      <c r="T7" s="1"/>
      <c r="U7" s="1">
        <v>0</v>
      </c>
      <c r="V7" s="2"/>
      <c r="W7" s="1">
        <f>S7+U7</f>
        <v>0</v>
      </c>
    </row>
    <row r="8" spans="1:23" x14ac:dyDescent="0.35">
      <c r="A8" s="28" t="s">
        <v>180</v>
      </c>
      <c r="I8" s="1">
        <v>3</v>
      </c>
      <c r="J8" s="3" t="s">
        <v>87</v>
      </c>
      <c r="K8" s="1">
        <v>0</v>
      </c>
      <c r="L8" s="2"/>
      <c r="M8" s="1">
        <v>0</v>
      </c>
      <c r="N8" s="2"/>
      <c r="O8" s="1">
        <f t="shared" ref="O8:O13" si="0">K8+M8</f>
        <v>0</v>
      </c>
      <c r="Q8" s="1">
        <v>2</v>
      </c>
      <c r="R8" s="2" t="s">
        <v>53</v>
      </c>
      <c r="S8" s="1">
        <v>130</v>
      </c>
      <c r="T8" s="1"/>
      <c r="U8" s="1">
        <v>382</v>
      </c>
      <c r="V8" s="1"/>
      <c r="W8" s="1">
        <f>S8+U8</f>
        <v>512</v>
      </c>
    </row>
    <row r="9" spans="1:23" x14ac:dyDescent="0.35">
      <c r="A9" s="47" t="s">
        <v>3</v>
      </c>
      <c r="B9" s="47" t="s">
        <v>12</v>
      </c>
      <c r="C9" s="47" t="s">
        <v>5</v>
      </c>
      <c r="D9" s="47"/>
      <c r="E9" s="47"/>
      <c r="F9" s="47"/>
      <c r="G9" s="47" t="s">
        <v>9</v>
      </c>
      <c r="I9" s="1">
        <v>4</v>
      </c>
      <c r="J9" s="3" t="s">
        <v>88</v>
      </c>
      <c r="K9" s="1">
        <v>0</v>
      </c>
      <c r="L9" s="2"/>
      <c r="M9" s="1">
        <v>0</v>
      </c>
      <c r="N9" s="2"/>
      <c r="O9" s="1">
        <f t="shared" si="0"/>
        <v>0</v>
      </c>
      <c r="Q9" s="1">
        <v>3</v>
      </c>
      <c r="R9" s="2" t="s">
        <v>90</v>
      </c>
      <c r="S9" s="1">
        <v>0</v>
      </c>
      <c r="T9" s="1"/>
      <c r="U9" s="1">
        <v>0</v>
      </c>
      <c r="V9" s="2"/>
      <c r="W9" s="1">
        <f>S9+U9</f>
        <v>0</v>
      </c>
    </row>
    <row r="10" spans="1:23" ht="15.5" x14ac:dyDescent="0.35">
      <c r="A10" s="47"/>
      <c r="B10" s="47"/>
      <c r="C10" s="14" t="s">
        <v>6</v>
      </c>
      <c r="D10" s="14" t="s">
        <v>7</v>
      </c>
      <c r="E10" s="14" t="s">
        <v>8</v>
      </c>
      <c r="F10" s="14" t="s">
        <v>7</v>
      </c>
      <c r="G10" s="47"/>
      <c r="I10" s="1">
        <v>5</v>
      </c>
      <c r="J10" s="3" t="s">
        <v>89</v>
      </c>
      <c r="K10" s="1">
        <v>24</v>
      </c>
      <c r="L10" s="2"/>
      <c r="M10" s="1">
        <v>83</v>
      </c>
      <c r="N10" s="2"/>
      <c r="O10" s="1">
        <f t="shared" si="0"/>
        <v>107</v>
      </c>
      <c r="Q10" s="47" t="s">
        <v>9</v>
      </c>
      <c r="R10" s="47"/>
      <c r="S10" s="14">
        <f>SUM(S7:S9)</f>
        <v>130</v>
      </c>
      <c r="T10" s="1">
        <f t="shared" ref="T10:W10" si="1">SUM(T7:T9)</f>
        <v>0</v>
      </c>
      <c r="U10" s="14">
        <f t="shared" si="1"/>
        <v>382</v>
      </c>
      <c r="V10" s="1">
        <f t="shared" si="1"/>
        <v>0</v>
      </c>
      <c r="W10" s="26">
        <f t="shared" si="1"/>
        <v>512</v>
      </c>
    </row>
    <row r="11" spans="1:23" x14ac:dyDescent="0.35">
      <c r="A11" s="1">
        <v>1</v>
      </c>
      <c r="B11" s="3" t="s">
        <v>181</v>
      </c>
      <c r="C11" s="1">
        <v>25</v>
      </c>
      <c r="D11" s="1"/>
      <c r="E11" s="1">
        <v>2</v>
      </c>
      <c r="F11" s="1"/>
      <c r="G11" s="1">
        <f>C11+E11</f>
        <v>27</v>
      </c>
      <c r="I11" s="1">
        <v>6</v>
      </c>
      <c r="J11" s="3" t="s">
        <v>39</v>
      </c>
      <c r="K11" s="1">
        <v>81</v>
      </c>
      <c r="L11" s="2"/>
      <c r="M11" s="1">
        <v>297</v>
      </c>
      <c r="N11" s="2"/>
      <c r="O11" s="1">
        <f t="shared" si="0"/>
        <v>378</v>
      </c>
    </row>
    <row r="12" spans="1:23" x14ac:dyDescent="0.35">
      <c r="A12" s="1">
        <v>2</v>
      </c>
      <c r="B12" s="3" t="s">
        <v>182</v>
      </c>
      <c r="C12" s="1">
        <v>0</v>
      </c>
      <c r="D12" s="1"/>
      <c r="E12" s="1">
        <v>0</v>
      </c>
      <c r="F12" s="1"/>
      <c r="G12" s="1">
        <f t="shared" ref="G12:G17" si="2">C12+E12</f>
        <v>0</v>
      </c>
      <c r="I12" s="1">
        <v>7</v>
      </c>
      <c r="J12" s="3" t="s">
        <v>40</v>
      </c>
      <c r="K12" s="1">
        <v>0</v>
      </c>
      <c r="L12" s="2"/>
      <c r="M12" s="1">
        <v>0</v>
      </c>
      <c r="N12" s="2"/>
      <c r="O12" s="1">
        <f t="shared" si="0"/>
        <v>0</v>
      </c>
    </row>
    <row r="13" spans="1:23" x14ac:dyDescent="0.35">
      <c r="A13" s="1">
        <v>3</v>
      </c>
      <c r="B13" s="3" t="s">
        <v>183</v>
      </c>
      <c r="C13" s="1">
        <v>24</v>
      </c>
      <c r="D13" s="1"/>
      <c r="E13" s="1">
        <v>83</v>
      </c>
      <c r="F13" s="1"/>
      <c r="G13" s="1">
        <f t="shared" si="2"/>
        <v>107</v>
      </c>
      <c r="I13" s="1">
        <v>8</v>
      </c>
      <c r="J13" s="3" t="s">
        <v>41</v>
      </c>
      <c r="K13" s="1">
        <v>0</v>
      </c>
      <c r="L13" s="2"/>
      <c r="M13" s="1">
        <v>0</v>
      </c>
      <c r="N13" s="2"/>
      <c r="O13" s="1">
        <f t="shared" si="0"/>
        <v>0</v>
      </c>
    </row>
    <row r="14" spans="1:23" ht="15.5" x14ac:dyDescent="0.35">
      <c r="A14" s="1">
        <v>4</v>
      </c>
      <c r="B14" s="3" t="s">
        <v>184</v>
      </c>
      <c r="C14" s="1">
        <v>0</v>
      </c>
      <c r="D14" s="1"/>
      <c r="E14" s="1">
        <v>0</v>
      </c>
      <c r="F14" s="1"/>
      <c r="G14" s="1">
        <f t="shared" si="2"/>
        <v>0</v>
      </c>
      <c r="I14" s="47" t="s">
        <v>9</v>
      </c>
      <c r="J14" s="47"/>
      <c r="K14" s="14">
        <f>SUM(K6:K13)</f>
        <v>130</v>
      </c>
      <c r="L14" s="2"/>
      <c r="M14" s="14">
        <f>SUM(M6:M13)</f>
        <v>382</v>
      </c>
      <c r="N14" s="2"/>
      <c r="O14" s="26">
        <f>SUM(O6:O13)</f>
        <v>512</v>
      </c>
    </row>
    <row r="15" spans="1:23" x14ac:dyDescent="0.35">
      <c r="A15" s="1">
        <v>5</v>
      </c>
      <c r="B15" s="3" t="s">
        <v>185</v>
      </c>
      <c r="C15" s="1">
        <v>79</v>
      </c>
      <c r="D15" s="1"/>
      <c r="E15" s="1">
        <v>286</v>
      </c>
      <c r="F15" s="1"/>
      <c r="G15" s="1">
        <f t="shared" si="2"/>
        <v>365</v>
      </c>
    </row>
    <row r="16" spans="1:23" x14ac:dyDescent="0.35">
      <c r="A16" s="1">
        <v>6</v>
      </c>
      <c r="B16" s="3" t="s">
        <v>186</v>
      </c>
      <c r="C16" s="1">
        <v>2</v>
      </c>
      <c r="D16" s="1"/>
      <c r="E16" s="1">
        <v>11</v>
      </c>
      <c r="F16" s="1"/>
      <c r="G16" s="1">
        <f t="shared" si="2"/>
        <v>13</v>
      </c>
      <c r="I16" s="47" t="s">
        <v>3</v>
      </c>
      <c r="J16" s="47" t="s">
        <v>31</v>
      </c>
      <c r="K16" s="47" t="s">
        <v>5</v>
      </c>
      <c r="L16" s="47"/>
      <c r="M16" s="47"/>
      <c r="N16" s="47"/>
      <c r="O16" s="47" t="s">
        <v>9</v>
      </c>
    </row>
    <row r="17" spans="1:15" x14ac:dyDescent="0.35">
      <c r="A17" s="1">
        <v>7</v>
      </c>
      <c r="B17" s="3" t="s">
        <v>187</v>
      </c>
      <c r="C17" s="1">
        <v>0</v>
      </c>
      <c r="D17" s="1"/>
      <c r="E17" s="1">
        <v>0</v>
      </c>
      <c r="F17" s="1"/>
      <c r="G17" s="1">
        <f t="shared" si="2"/>
        <v>0</v>
      </c>
      <c r="I17" s="47"/>
      <c r="J17" s="47"/>
      <c r="K17" s="14" t="s">
        <v>6</v>
      </c>
      <c r="L17" s="14" t="s">
        <v>7</v>
      </c>
      <c r="M17" s="14" t="s">
        <v>8</v>
      </c>
      <c r="N17" s="14" t="s">
        <v>7</v>
      </c>
      <c r="O17" s="47"/>
    </row>
    <row r="18" spans="1:15" ht="15.5" x14ac:dyDescent="0.35">
      <c r="A18" s="47" t="s">
        <v>9</v>
      </c>
      <c r="B18" s="47"/>
      <c r="C18" s="14">
        <f>SUM(C11:C17)</f>
        <v>130</v>
      </c>
      <c r="D18" s="14"/>
      <c r="E18" s="14">
        <f t="shared" ref="E18:G18" si="3">SUM(E11:E17)</f>
        <v>382</v>
      </c>
      <c r="F18" s="14"/>
      <c r="G18" s="26">
        <f t="shared" si="3"/>
        <v>512</v>
      </c>
      <c r="I18" s="1">
        <v>1</v>
      </c>
      <c r="J18" s="3" t="s">
        <v>47</v>
      </c>
      <c r="K18" s="1">
        <v>25</v>
      </c>
      <c r="L18" s="2"/>
      <c r="M18" s="1">
        <v>2</v>
      </c>
      <c r="N18" s="2"/>
      <c r="O18" s="1">
        <f>K18+M18</f>
        <v>27</v>
      </c>
    </row>
    <row r="19" spans="1:15" x14ac:dyDescent="0.35">
      <c r="I19" s="1">
        <v>2</v>
      </c>
      <c r="J19" s="3" t="s">
        <v>48</v>
      </c>
      <c r="K19" s="1">
        <v>24</v>
      </c>
      <c r="L19" s="2"/>
      <c r="M19" s="1">
        <v>83</v>
      </c>
      <c r="N19" s="2"/>
      <c r="O19" s="1">
        <f t="shared" ref="O19:O20" si="4">K19+M19</f>
        <v>107</v>
      </c>
    </row>
    <row r="20" spans="1:15" x14ac:dyDescent="0.35">
      <c r="G20">
        <f>PNS!G38+PPPK!G18</f>
        <v>5272</v>
      </c>
      <c r="I20" s="1">
        <v>3</v>
      </c>
      <c r="J20" s="3" t="s">
        <v>49</v>
      </c>
      <c r="K20" s="1">
        <v>81</v>
      </c>
      <c r="L20" s="2"/>
      <c r="M20" s="1">
        <v>297</v>
      </c>
      <c r="N20" s="2"/>
      <c r="O20" s="1">
        <f t="shared" si="4"/>
        <v>378</v>
      </c>
    </row>
    <row r="21" spans="1:15" ht="15.5" x14ac:dyDescent="0.35">
      <c r="I21" s="47" t="s">
        <v>9</v>
      </c>
      <c r="J21" s="47"/>
      <c r="K21" s="14">
        <f>SUM(K18:K20)</f>
        <v>130</v>
      </c>
      <c r="L21" s="2"/>
      <c r="M21" s="14">
        <f>SUM(M18:M20)</f>
        <v>382</v>
      </c>
      <c r="N21" s="2"/>
      <c r="O21" s="26">
        <f>SUM(O18:O20)</f>
        <v>512</v>
      </c>
    </row>
  </sheetData>
  <mergeCells count="25">
    <mergeCell ref="C9:F9"/>
    <mergeCell ref="B9:B10"/>
    <mergeCell ref="A9:A10"/>
    <mergeCell ref="G9:G10"/>
    <mergeCell ref="A18:B18"/>
    <mergeCell ref="I21:J21"/>
    <mergeCell ref="S5:V5"/>
    <mergeCell ref="Q5:Q6"/>
    <mergeCell ref="R5:R6"/>
    <mergeCell ref="W5:W6"/>
    <mergeCell ref="Q10:R10"/>
    <mergeCell ref="O4:O5"/>
    <mergeCell ref="K4:N4"/>
    <mergeCell ref="I14:J14"/>
    <mergeCell ref="I16:I17"/>
    <mergeCell ref="J16:J17"/>
    <mergeCell ref="O16:O17"/>
    <mergeCell ref="K16:N16"/>
    <mergeCell ref="J4:J5"/>
    <mergeCell ref="B2:M2"/>
    <mergeCell ref="A4:A5"/>
    <mergeCell ref="B4:B5"/>
    <mergeCell ref="G4:G5"/>
    <mergeCell ref="C4:F4"/>
    <mergeCell ref="I4:I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65A3E-3375-4285-B6E2-BD310E5AB970}">
  <dimension ref="B2:H6"/>
  <sheetViews>
    <sheetView workbookViewId="0">
      <selection activeCell="E10" sqref="E10"/>
    </sheetView>
  </sheetViews>
  <sheetFormatPr defaultRowHeight="14.5" x14ac:dyDescent="0.35"/>
  <cols>
    <col min="2" max="2" width="3.453125" bestFit="1" customWidth="1"/>
    <col min="3" max="3" width="18.90625" bestFit="1" customWidth="1"/>
    <col min="4" max="4" width="13.26953125" bestFit="1" customWidth="1"/>
    <col min="5" max="5" width="10.81640625" bestFit="1" customWidth="1"/>
    <col min="6" max="6" width="7.81640625" bestFit="1" customWidth="1"/>
    <col min="7" max="7" width="10.81640625" bestFit="1" customWidth="1"/>
    <col min="8" max="8" width="6.1796875" bestFit="1" customWidth="1"/>
  </cols>
  <sheetData>
    <row r="2" spans="2:8" x14ac:dyDescent="0.35">
      <c r="B2" s="54" t="s">
        <v>2</v>
      </c>
      <c r="C2" s="54"/>
      <c r="D2" s="54"/>
      <c r="E2" s="54"/>
      <c r="F2" s="54"/>
      <c r="G2" s="54"/>
      <c r="H2" s="54"/>
    </row>
    <row r="3" spans="2:8" x14ac:dyDescent="0.35">
      <c r="B3" s="57"/>
      <c r="C3" s="57"/>
      <c r="D3" s="57"/>
      <c r="E3" s="57"/>
      <c r="F3" s="57"/>
      <c r="G3" s="57"/>
      <c r="H3" s="57"/>
    </row>
    <row r="4" spans="2:8" s="23" customFormat="1" x14ac:dyDescent="0.35">
      <c r="B4" s="47" t="s">
        <v>3</v>
      </c>
      <c r="C4" s="47" t="s">
        <v>4</v>
      </c>
      <c r="D4" s="47" t="s">
        <v>5</v>
      </c>
      <c r="E4" s="47"/>
      <c r="F4" s="47"/>
      <c r="G4" s="47"/>
      <c r="H4" s="47" t="s">
        <v>9</v>
      </c>
    </row>
    <row r="5" spans="2:8" x14ac:dyDescent="0.35">
      <c r="B5" s="47"/>
      <c r="C5" s="47"/>
      <c r="D5" s="36" t="s">
        <v>6</v>
      </c>
      <c r="E5" s="36" t="s">
        <v>7</v>
      </c>
      <c r="F5" s="36" t="s">
        <v>8</v>
      </c>
      <c r="G5" s="36" t="s">
        <v>7</v>
      </c>
      <c r="H5" s="47"/>
    </row>
    <row r="6" spans="2:8" x14ac:dyDescent="0.35">
      <c r="B6" s="37">
        <v>1</v>
      </c>
      <c r="C6" s="2" t="s">
        <v>10</v>
      </c>
      <c r="D6" s="2">
        <v>2156</v>
      </c>
      <c r="E6" s="55">
        <v>40.895295902883156</v>
      </c>
      <c r="F6" s="2">
        <v>3116</v>
      </c>
      <c r="G6" s="55">
        <v>59.104704097116844</v>
      </c>
      <c r="H6" s="56">
        <v>5272</v>
      </c>
    </row>
  </sheetData>
  <mergeCells count="5">
    <mergeCell ref="B2:H2"/>
    <mergeCell ref="D4:G4"/>
    <mergeCell ref="H4:H5"/>
    <mergeCell ref="C4:C5"/>
    <mergeCell ref="B4:B5"/>
  </mergeCells>
  <pageMargins left="0.7" right="0.7" top="0.75" bottom="0.75" header="0.3" footer="0.3"/>
  <pageSetup paperSize="10000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214B6-FF5A-4821-9E7B-FCC3BA748C39}">
  <dimension ref="B2:H31"/>
  <sheetViews>
    <sheetView topLeftCell="A10" workbookViewId="0">
      <selection activeCell="J24" sqref="J24"/>
    </sheetView>
  </sheetViews>
  <sheetFormatPr defaultRowHeight="14.5" x14ac:dyDescent="0.35"/>
  <sheetData>
    <row r="2" spans="2:8" ht="15.5" x14ac:dyDescent="0.35">
      <c r="B2" s="59" t="s">
        <v>11</v>
      </c>
      <c r="C2" s="59"/>
      <c r="D2" s="59"/>
      <c r="E2" s="59"/>
      <c r="F2" s="59"/>
      <c r="G2" s="59"/>
      <c r="H2" s="59"/>
    </row>
    <row r="3" spans="2:8" x14ac:dyDescent="0.35">
      <c r="B3" s="28"/>
    </row>
    <row r="4" spans="2:8" x14ac:dyDescent="0.35">
      <c r="B4" s="47" t="s">
        <v>3</v>
      </c>
      <c r="C4" s="47" t="s">
        <v>12</v>
      </c>
      <c r="D4" s="47" t="s">
        <v>5</v>
      </c>
      <c r="E4" s="47"/>
      <c r="F4" s="47"/>
      <c r="G4" s="47"/>
      <c r="H4" s="47" t="s">
        <v>32</v>
      </c>
    </row>
    <row r="5" spans="2:8" x14ac:dyDescent="0.35">
      <c r="B5" s="47"/>
      <c r="C5" s="47"/>
      <c r="D5" s="36" t="s">
        <v>6</v>
      </c>
      <c r="E5" s="36" t="s">
        <v>7</v>
      </c>
      <c r="F5" s="36" t="s">
        <v>8</v>
      </c>
      <c r="G5" s="36" t="s">
        <v>7</v>
      </c>
      <c r="H5" s="47"/>
    </row>
    <row r="6" spans="2:8" x14ac:dyDescent="0.35">
      <c r="B6" s="37">
        <v>1</v>
      </c>
      <c r="C6" s="37" t="s">
        <v>13</v>
      </c>
      <c r="D6" s="37">
        <v>1</v>
      </c>
      <c r="E6" s="9">
        <f>(D6/D$23)*100</f>
        <v>4.9358341559723587E-2</v>
      </c>
      <c r="F6" s="37">
        <v>0</v>
      </c>
      <c r="G6" s="9">
        <f>(F6/F$23)*100</f>
        <v>0</v>
      </c>
      <c r="H6" s="3">
        <v>1</v>
      </c>
    </row>
    <row r="7" spans="2:8" x14ac:dyDescent="0.35">
      <c r="B7" s="37">
        <v>2</v>
      </c>
      <c r="C7" s="37" t="s">
        <v>14</v>
      </c>
      <c r="D7" s="37">
        <v>0</v>
      </c>
      <c r="E7" s="9">
        <f t="shared" ref="E7:E22" si="0">(D7/D$23)*100</f>
        <v>0</v>
      </c>
      <c r="F7" s="37">
        <v>0</v>
      </c>
      <c r="G7" s="9">
        <f t="shared" ref="G7:G22" si="1">(F7/F$23)*100</f>
        <v>0</v>
      </c>
      <c r="H7" s="3">
        <v>0</v>
      </c>
    </row>
    <row r="8" spans="2:8" x14ac:dyDescent="0.35">
      <c r="B8" s="37">
        <v>3</v>
      </c>
      <c r="C8" s="37" t="s">
        <v>15</v>
      </c>
      <c r="D8" s="37">
        <v>1</v>
      </c>
      <c r="E8" s="9">
        <f t="shared" si="0"/>
        <v>4.9358341559723587E-2</v>
      </c>
      <c r="F8" s="37">
        <v>0</v>
      </c>
      <c r="G8" s="9">
        <f t="shared" si="1"/>
        <v>0</v>
      </c>
      <c r="H8" s="3">
        <v>1</v>
      </c>
    </row>
    <row r="9" spans="2:8" x14ac:dyDescent="0.35">
      <c r="B9" s="37">
        <v>4</v>
      </c>
      <c r="C9" s="37" t="s">
        <v>16</v>
      </c>
      <c r="D9" s="37">
        <v>8</v>
      </c>
      <c r="E9" s="9">
        <f t="shared" si="0"/>
        <v>0.3948667324777887</v>
      </c>
      <c r="F9" s="37">
        <v>2</v>
      </c>
      <c r="G9" s="9">
        <f t="shared" si="1"/>
        <v>7.3152889539136803E-2</v>
      </c>
      <c r="H9" s="3">
        <v>10</v>
      </c>
    </row>
    <row r="10" spans="2:8" x14ac:dyDescent="0.35">
      <c r="B10" s="37">
        <v>5</v>
      </c>
      <c r="C10" s="37" t="s">
        <v>17</v>
      </c>
      <c r="D10" s="37">
        <v>38</v>
      </c>
      <c r="E10" s="9">
        <f t="shared" si="0"/>
        <v>1.8756169792694966</v>
      </c>
      <c r="F10" s="37">
        <v>20</v>
      </c>
      <c r="G10" s="9">
        <f t="shared" si="1"/>
        <v>0.73152889539136789</v>
      </c>
      <c r="H10" s="3">
        <v>58</v>
      </c>
    </row>
    <row r="11" spans="2:8" x14ac:dyDescent="0.35">
      <c r="B11" s="37">
        <v>6</v>
      </c>
      <c r="C11" s="37" t="s">
        <v>18</v>
      </c>
      <c r="D11" s="37">
        <v>59</v>
      </c>
      <c r="E11" s="9">
        <f t="shared" si="0"/>
        <v>2.9121421520236921</v>
      </c>
      <c r="F11" s="37">
        <v>42</v>
      </c>
      <c r="G11" s="9">
        <f t="shared" si="1"/>
        <v>1.5362106803218727</v>
      </c>
      <c r="H11" s="3">
        <v>101</v>
      </c>
    </row>
    <row r="12" spans="2:8" x14ac:dyDescent="0.35">
      <c r="B12" s="37">
        <v>7</v>
      </c>
      <c r="C12" s="37" t="s">
        <v>19</v>
      </c>
      <c r="D12" s="37">
        <v>118</v>
      </c>
      <c r="E12" s="9">
        <f t="shared" si="0"/>
        <v>5.8242843040473842</v>
      </c>
      <c r="F12" s="37">
        <v>133</v>
      </c>
      <c r="G12" s="9">
        <f t="shared" si="1"/>
        <v>4.8646671543525972</v>
      </c>
      <c r="H12" s="3">
        <v>251</v>
      </c>
    </row>
    <row r="13" spans="2:8" x14ac:dyDescent="0.35">
      <c r="B13" s="37">
        <v>8</v>
      </c>
      <c r="C13" s="37" t="s">
        <v>20</v>
      </c>
      <c r="D13" s="37">
        <v>104</v>
      </c>
      <c r="E13" s="9">
        <f t="shared" si="0"/>
        <v>5.1332675222112538</v>
      </c>
      <c r="F13" s="37">
        <v>95</v>
      </c>
      <c r="G13" s="9">
        <f t="shared" si="1"/>
        <v>3.4747622531089974</v>
      </c>
      <c r="H13" s="3">
        <v>199</v>
      </c>
    </row>
    <row r="14" spans="2:8" x14ac:dyDescent="0.35">
      <c r="B14" s="37">
        <v>9</v>
      </c>
      <c r="C14" s="37" t="s">
        <v>21</v>
      </c>
      <c r="D14" s="37">
        <v>245</v>
      </c>
      <c r="E14" s="9">
        <f t="shared" si="0"/>
        <v>12.09279368213228</v>
      </c>
      <c r="F14" s="37">
        <v>351</v>
      </c>
      <c r="G14" s="9">
        <f t="shared" si="1"/>
        <v>12.838332114118508</v>
      </c>
      <c r="H14" s="3">
        <v>596</v>
      </c>
    </row>
    <row r="15" spans="2:8" x14ac:dyDescent="0.35">
      <c r="B15" s="37">
        <v>10</v>
      </c>
      <c r="C15" s="37" t="s">
        <v>22</v>
      </c>
      <c r="D15" s="37">
        <v>293</v>
      </c>
      <c r="E15" s="9">
        <f t="shared" si="0"/>
        <v>14.461994076999012</v>
      </c>
      <c r="F15" s="37">
        <v>543</v>
      </c>
      <c r="G15" s="9">
        <f t="shared" si="1"/>
        <v>19.86100950987564</v>
      </c>
      <c r="H15" s="3">
        <v>836</v>
      </c>
    </row>
    <row r="16" spans="2:8" x14ac:dyDescent="0.35">
      <c r="B16" s="37">
        <v>11</v>
      </c>
      <c r="C16" s="37" t="s">
        <v>23</v>
      </c>
      <c r="D16" s="37">
        <v>266</v>
      </c>
      <c r="E16" s="9">
        <f t="shared" si="0"/>
        <v>13.129318854886476</v>
      </c>
      <c r="F16" s="37">
        <v>516</v>
      </c>
      <c r="G16" s="9">
        <f t="shared" si="1"/>
        <v>18.873445501097294</v>
      </c>
      <c r="H16" s="3">
        <v>782</v>
      </c>
    </row>
    <row r="17" spans="2:8" x14ac:dyDescent="0.35">
      <c r="B17" s="37">
        <v>12</v>
      </c>
      <c r="C17" s="37" t="s">
        <v>24</v>
      </c>
      <c r="D17" s="37">
        <v>505</v>
      </c>
      <c r="E17" s="9">
        <f t="shared" si="0"/>
        <v>24.925962487660414</v>
      </c>
      <c r="F17" s="37">
        <v>632</v>
      </c>
      <c r="G17" s="9">
        <f t="shared" si="1"/>
        <v>23.116313094367229</v>
      </c>
      <c r="H17" s="3">
        <v>1137</v>
      </c>
    </row>
    <row r="18" spans="2:8" x14ac:dyDescent="0.35">
      <c r="B18" s="37">
        <v>13</v>
      </c>
      <c r="C18" s="37" t="s">
        <v>25</v>
      </c>
      <c r="D18" s="37">
        <v>210</v>
      </c>
      <c r="E18" s="9">
        <f t="shared" si="0"/>
        <v>10.365251727541954</v>
      </c>
      <c r="F18" s="37">
        <v>227</v>
      </c>
      <c r="G18" s="9">
        <f t="shared" si="1"/>
        <v>8.3028529626920271</v>
      </c>
      <c r="H18" s="3">
        <v>437</v>
      </c>
    </row>
    <row r="19" spans="2:8" x14ac:dyDescent="0.35">
      <c r="B19" s="37">
        <v>14</v>
      </c>
      <c r="C19" s="37" t="s">
        <v>26</v>
      </c>
      <c r="D19" s="37">
        <v>153</v>
      </c>
      <c r="E19" s="9">
        <f t="shared" si="0"/>
        <v>7.5518262586377105</v>
      </c>
      <c r="F19" s="37">
        <v>161</v>
      </c>
      <c r="G19" s="9">
        <f t="shared" si="1"/>
        <v>5.8888076079005121</v>
      </c>
      <c r="H19" s="3">
        <v>314</v>
      </c>
    </row>
    <row r="20" spans="2:8" x14ac:dyDescent="0.35">
      <c r="B20" s="37">
        <v>15</v>
      </c>
      <c r="C20" s="37" t="s">
        <v>27</v>
      </c>
      <c r="D20" s="37">
        <v>24</v>
      </c>
      <c r="E20" s="9">
        <f t="shared" si="0"/>
        <v>1.1846001974333662</v>
      </c>
      <c r="F20" s="37">
        <v>12</v>
      </c>
      <c r="G20" s="9">
        <f t="shared" si="1"/>
        <v>0.43891733723482074</v>
      </c>
      <c r="H20" s="3">
        <v>36</v>
      </c>
    </row>
    <row r="21" spans="2:8" x14ac:dyDescent="0.35">
      <c r="B21" s="37">
        <v>16</v>
      </c>
      <c r="C21" s="37" t="s">
        <v>28</v>
      </c>
      <c r="D21" s="37">
        <v>1</v>
      </c>
      <c r="E21" s="9">
        <f t="shared" si="0"/>
        <v>4.9358341559723587E-2</v>
      </c>
      <c r="F21" s="37">
        <v>0</v>
      </c>
      <c r="G21" s="9">
        <f t="shared" si="1"/>
        <v>0</v>
      </c>
      <c r="H21" s="3">
        <v>1</v>
      </c>
    </row>
    <row r="22" spans="2:8" x14ac:dyDescent="0.35">
      <c r="B22" s="37">
        <v>17</v>
      </c>
      <c r="C22" s="37" t="s">
        <v>29</v>
      </c>
      <c r="D22" s="37">
        <v>0</v>
      </c>
      <c r="E22" s="9">
        <f t="shared" si="0"/>
        <v>0</v>
      </c>
      <c r="F22" s="37">
        <v>0</v>
      </c>
      <c r="G22" s="9">
        <f t="shared" si="1"/>
        <v>0</v>
      </c>
      <c r="H22" s="3">
        <v>0</v>
      </c>
    </row>
    <row r="23" spans="2:8" x14ac:dyDescent="0.35">
      <c r="B23" s="48" t="s">
        <v>9</v>
      </c>
      <c r="C23" s="48"/>
      <c r="D23" s="10">
        <f>SUM(D6:D22)</f>
        <v>2026</v>
      </c>
      <c r="E23" s="11">
        <f>SUM(E6:E22)</f>
        <v>100.00000000000001</v>
      </c>
      <c r="F23" s="12">
        <f>SUM(F6:F22)</f>
        <v>2734</v>
      </c>
      <c r="G23" s="11">
        <f>SUM(G6:G22)</f>
        <v>100.00000000000001</v>
      </c>
      <c r="H23" s="13">
        <f>SUM(H6:H22)</f>
        <v>4760</v>
      </c>
    </row>
    <row r="25" spans="2:8" x14ac:dyDescent="0.35">
      <c r="B25" s="47" t="s">
        <v>3</v>
      </c>
      <c r="C25" s="47" t="s">
        <v>12</v>
      </c>
      <c r="D25" s="47" t="s">
        <v>5</v>
      </c>
      <c r="E25" s="47"/>
      <c r="F25" s="47"/>
      <c r="G25" s="47"/>
      <c r="H25" s="47" t="s">
        <v>42</v>
      </c>
    </row>
    <row r="26" spans="2:8" x14ac:dyDescent="0.35">
      <c r="B26" s="47"/>
      <c r="C26" s="47"/>
      <c r="D26" s="36" t="s">
        <v>6</v>
      </c>
      <c r="E26" s="36" t="s">
        <v>7</v>
      </c>
      <c r="F26" s="36" t="s">
        <v>8</v>
      </c>
      <c r="G26" s="36" t="s">
        <v>7</v>
      </c>
      <c r="H26" s="47"/>
    </row>
    <row r="27" spans="2:8" x14ac:dyDescent="0.35">
      <c r="B27" s="37">
        <v>1</v>
      </c>
      <c r="C27" s="37" t="s">
        <v>43</v>
      </c>
      <c r="D27" s="37">
        <v>10</v>
      </c>
      <c r="E27" s="9">
        <f>(D27/D$31)*100</f>
        <v>0.4935834155972359</v>
      </c>
      <c r="F27" s="37">
        <v>2</v>
      </c>
      <c r="G27" s="9">
        <f>(F27/F$31)*100</f>
        <v>7.3152889539136803E-2</v>
      </c>
      <c r="H27" s="37">
        <f>D27+F27</f>
        <v>12</v>
      </c>
    </row>
    <row r="28" spans="2:8" x14ac:dyDescent="0.35">
      <c r="B28" s="37">
        <v>2</v>
      </c>
      <c r="C28" s="37" t="s">
        <v>44</v>
      </c>
      <c r="D28" s="37">
        <v>319</v>
      </c>
      <c r="E28" s="9">
        <f t="shared" ref="E28:E30" si="2">(D28/D$31)*100</f>
        <v>15.745310957551824</v>
      </c>
      <c r="F28" s="37">
        <v>290</v>
      </c>
      <c r="G28" s="9">
        <f t="shared" ref="G28:G30" si="3">(F28/F$31)*100</f>
        <v>10.607168983174835</v>
      </c>
      <c r="H28" s="37">
        <f t="shared" ref="H28:H30" si="4">D28+F28</f>
        <v>609</v>
      </c>
    </row>
    <row r="29" spans="2:8" x14ac:dyDescent="0.35">
      <c r="B29" s="37">
        <v>3</v>
      </c>
      <c r="C29" s="37" t="s">
        <v>45</v>
      </c>
      <c r="D29" s="37">
        <v>1309</v>
      </c>
      <c r="E29" s="9">
        <f t="shared" si="2"/>
        <v>64.610069101678178</v>
      </c>
      <c r="F29" s="37">
        <v>2042</v>
      </c>
      <c r="G29" s="9">
        <f t="shared" si="3"/>
        <v>74.689100219458666</v>
      </c>
      <c r="H29" s="37">
        <f t="shared" si="4"/>
        <v>3351</v>
      </c>
    </row>
    <row r="30" spans="2:8" x14ac:dyDescent="0.35">
      <c r="B30" s="37">
        <v>4</v>
      </c>
      <c r="C30" s="37" t="s">
        <v>46</v>
      </c>
      <c r="D30" s="37">
        <v>388</v>
      </c>
      <c r="E30" s="9">
        <f t="shared" si="2"/>
        <v>19.151036525172753</v>
      </c>
      <c r="F30" s="37">
        <v>400</v>
      </c>
      <c r="G30" s="9">
        <f t="shared" si="3"/>
        <v>14.630577907827359</v>
      </c>
      <c r="H30" s="37">
        <f t="shared" si="4"/>
        <v>788</v>
      </c>
    </row>
    <row r="31" spans="2:8" x14ac:dyDescent="0.35">
      <c r="B31" s="48" t="s">
        <v>9</v>
      </c>
      <c r="C31" s="48"/>
      <c r="D31" s="10">
        <f>SUM(D27:D30)</f>
        <v>2026</v>
      </c>
      <c r="E31" s="11">
        <f>SUM(E27:E30)</f>
        <v>100</v>
      </c>
      <c r="F31" s="12">
        <f>SUM(F27:F30)</f>
        <v>2734</v>
      </c>
      <c r="G31" s="11">
        <f>SUM(G27:G30)</f>
        <v>100</v>
      </c>
      <c r="H31" s="13">
        <f>SUM(H27:H30)</f>
        <v>4760</v>
      </c>
    </row>
  </sheetData>
  <mergeCells count="11">
    <mergeCell ref="B31:C31"/>
    <mergeCell ref="B2:H2"/>
    <mergeCell ref="B4:B5"/>
    <mergeCell ref="C4:C5"/>
    <mergeCell ref="D4:G4"/>
    <mergeCell ref="H4:H5"/>
    <mergeCell ref="B23:C23"/>
    <mergeCell ref="B25:B26"/>
    <mergeCell ref="C25:C26"/>
    <mergeCell ref="D25:G25"/>
    <mergeCell ref="H25:H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484E2-1A6F-4093-9D4F-A97E2D578001}">
  <dimension ref="B2:H15"/>
  <sheetViews>
    <sheetView tabSelected="1" workbookViewId="0">
      <selection activeCell="H6" sqref="H6"/>
    </sheetView>
  </sheetViews>
  <sheetFormatPr defaultRowHeight="14.5" x14ac:dyDescent="0.35"/>
  <sheetData>
    <row r="2" spans="2:8" ht="18.5" x14ac:dyDescent="0.45">
      <c r="B2" s="58" t="s">
        <v>30</v>
      </c>
      <c r="C2" s="58"/>
      <c r="D2" s="58"/>
      <c r="E2" s="58"/>
      <c r="F2" s="58"/>
      <c r="G2" s="58"/>
      <c r="H2" s="58"/>
    </row>
    <row r="3" spans="2:8" x14ac:dyDescent="0.35">
      <c r="B3" s="28"/>
    </row>
    <row r="4" spans="2:8" x14ac:dyDescent="0.35">
      <c r="B4" s="47" t="s">
        <v>3</v>
      </c>
      <c r="C4" s="47" t="s">
        <v>31</v>
      </c>
      <c r="D4" s="47" t="s">
        <v>5</v>
      </c>
      <c r="E4" s="47"/>
      <c r="F4" s="47"/>
      <c r="G4" s="47"/>
      <c r="H4" s="47" t="s">
        <v>42</v>
      </c>
    </row>
    <row r="5" spans="2:8" x14ac:dyDescent="0.35">
      <c r="B5" s="47"/>
      <c r="C5" s="47"/>
      <c r="D5" s="36" t="s">
        <v>6</v>
      </c>
      <c r="E5" s="36" t="s">
        <v>7</v>
      </c>
      <c r="F5" s="36" t="s">
        <v>8</v>
      </c>
      <c r="G5" s="36" t="s">
        <v>7</v>
      </c>
      <c r="H5" s="47"/>
    </row>
    <row r="6" spans="2:8" x14ac:dyDescent="0.35">
      <c r="B6" s="37">
        <v>1</v>
      </c>
      <c r="C6" s="2" t="s">
        <v>33</v>
      </c>
      <c r="D6" s="37">
        <v>4</v>
      </c>
      <c r="E6" s="9"/>
      <c r="F6" s="37">
        <v>0</v>
      </c>
      <c r="G6" s="22"/>
      <c r="H6" s="2">
        <v>4</v>
      </c>
    </row>
    <row r="7" spans="2:8" x14ac:dyDescent="0.35">
      <c r="B7" s="37">
        <v>2</v>
      </c>
      <c r="C7" s="2" t="s">
        <v>34</v>
      </c>
      <c r="D7" s="37">
        <v>13</v>
      </c>
      <c r="E7" s="9"/>
      <c r="F7" s="37">
        <v>2</v>
      </c>
      <c r="G7" s="22"/>
      <c r="H7" s="2">
        <v>15</v>
      </c>
    </row>
    <row r="8" spans="2:8" x14ac:dyDescent="0.35">
      <c r="B8" s="37">
        <v>3</v>
      </c>
      <c r="C8" s="2" t="s">
        <v>35</v>
      </c>
      <c r="D8" s="37">
        <v>400</v>
      </c>
      <c r="E8" s="9"/>
      <c r="F8" s="37">
        <v>309</v>
      </c>
      <c r="G8" s="22"/>
      <c r="H8" s="2">
        <v>709</v>
      </c>
    </row>
    <row r="9" spans="2:8" x14ac:dyDescent="0.35">
      <c r="B9" s="37">
        <v>4</v>
      </c>
      <c r="C9" s="2" t="s">
        <v>36</v>
      </c>
      <c r="D9" s="37">
        <v>0</v>
      </c>
      <c r="E9" s="9"/>
      <c r="F9" s="37">
        <v>6</v>
      </c>
      <c r="G9" s="22"/>
      <c r="H9" s="2">
        <v>6</v>
      </c>
    </row>
    <row r="10" spans="2:8" x14ac:dyDescent="0.35">
      <c r="B10" s="37">
        <v>5</v>
      </c>
      <c r="C10" s="2" t="s">
        <v>37</v>
      </c>
      <c r="D10" s="37">
        <v>105</v>
      </c>
      <c r="E10" s="9"/>
      <c r="F10" s="37">
        <v>129</v>
      </c>
      <c r="G10" s="22"/>
      <c r="H10" s="2">
        <v>234</v>
      </c>
    </row>
    <row r="11" spans="2:8" x14ac:dyDescent="0.35">
      <c r="B11" s="37">
        <v>6</v>
      </c>
      <c r="C11" s="2" t="s">
        <v>38</v>
      </c>
      <c r="D11" s="37">
        <v>113</v>
      </c>
      <c r="E11" s="9"/>
      <c r="F11" s="37">
        <v>370</v>
      </c>
      <c r="G11" s="22"/>
      <c r="H11" s="2">
        <v>483</v>
      </c>
    </row>
    <row r="12" spans="2:8" x14ac:dyDescent="0.35">
      <c r="B12" s="37">
        <v>7</v>
      </c>
      <c r="C12" s="2" t="s">
        <v>39</v>
      </c>
      <c r="D12" s="37">
        <v>1292</v>
      </c>
      <c r="E12" s="9"/>
      <c r="F12" s="37">
        <v>1844</v>
      </c>
      <c r="G12" s="22"/>
      <c r="H12" s="2">
        <v>3136</v>
      </c>
    </row>
    <row r="13" spans="2:8" x14ac:dyDescent="0.35">
      <c r="B13" s="37">
        <v>8</v>
      </c>
      <c r="C13" s="2" t="s">
        <v>40</v>
      </c>
      <c r="D13" s="37">
        <v>98</v>
      </c>
      <c r="E13" s="9"/>
      <c r="F13" s="37">
        <v>72</v>
      </c>
      <c r="G13" s="22"/>
      <c r="H13" s="2">
        <v>170</v>
      </c>
    </row>
    <row r="14" spans="2:8" x14ac:dyDescent="0.35">
      <c r="B14" s="37">
        <v>9</v>
      </c>
      <c r="C14" s="2" t="s">
        <v>41</v>
      </c>
      <c r="D14" s="37">
        <v>1</v>
      </c>
      <c r="E14" s="9"/>
      <c r="F14" s="37">
        <v>2</v>
      </c>
      <c r="G14" s="22"/>
      <c r="H14" s="2">
        <v>3</v>
      </c>
    </row>
    <row r="15" spans="2:8" x14ac:dyDescent="0.35">
      <c r="B15" s="48" t="s">
        <v>9</v>
      </c>
      <c r="C15" s="48"/>
      <c r="D15" s="10">
        <f>SUM(D6:D14)</f>
        <v>2026</v>
      </c>
      <c r="E15" s="36"/>
      <c r="F15" s="12">
        <f>SUM(F6:F14)</f>
        <v>2734</v>
      </c>
      <c r="G15" s="36"/>
      <c r="H15" s="13">
        <f>SUM(H6:H14)</f>
        <v>4760</v>
      </c>
    </row>
  </sheetData>
  <mergeCells count="6">
    <mergeCell ref="B4:B5"/>
    <mergeCell ref="C4:C5"/>
    <mergeCell ref="D4:G4"/>
    <mergeCell ref="H4:H5"/>
    <mergeCell ref="B15:C15"/>
    <mergeCell ref="B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PNS</vt:lpstr>
      <vt:lpstr>PPPK</vt:lpstr>
      <vt:lpstr>PER_JENIS_KELAMIN</vt:lpstr>
      <vt:lpstr>PER_GOLRU_JENKEL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2023-12-05T01:39:33Z</dcterms:created>
  <dcterms:modified xsi:type="dcterms:W3CDTF">2025-11-20T09:52:21Z</dcterms:modified>
</cp:coreProperties>
</file>